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030-33XT-DM-SO01 - Dílč..." sheetId="2" r:id="rId2"/>
    <sheet name="18030-33XT-DM-SO01a - Kác..." sheetId="3" r:id="rId3"/>
    <sheet name="18030-33XT-DM-SO02 - Dílč..." sheetId="4" r:id="rId4"/>
    <sheet name="18030-33XT-DM-SO02a - Kác..." sheetId="5" r:id="rId5"/>
    <sheet name="18030-33XT-DM-SO03 - Dílč..." sheetId="6" r:id="rId6"/>
    <sheet name="18030-33XT-DM-SO03a - Kác..." sheetId="7" r:id="rId7"/>
    <sheet name="18030-33XT-DM-SO04 - Dílč..." sheetId="8" r:id="rId8"/>
    <sheet name="18030-33XT-DM-SO04a - Kác..." sheetId="9" r:id="rId9"/>
    <sheet name="18030-33XT-DM-SO05 - Dílč..." sheetId="10" r:id="rId10"/>
    <sheet name="18030-33XT-DM-SO05a - Kác..." sheetId="11" r:id="rId11"/>
    <sheet name="18030-VRN - VRN" sheetId="12" r:id="rId12"/>
    <sheet name="Pokyny pro vyplnění" sheetId="13" r:id="rId13"/>
  </sheets>
  <definedNames>
    <definedName name="_xlnm.Print_Area" localSheetId="0">'Rekapitulace stavby'!$D$4:$AO$36,'Rekapitulace stavby'!$C$42:$AQ$66</definedName>
    <definedName name="_xlnm.Print_Titles" localSheetId="0">'Rekapitulace stavby'!$52:$52</definedName>
    <definedName name="_xlnm._FilterDatabase" localSheetId="1" hidden="1">'18030-33XT-DM-SO01 - Dílč...'!$C$85:$L$383</definedName>
    <definedName name="_xlnm.Print_Area" localSheetId="1">'18030-33XT-DM-SO01 - Dílč...'!$C$4:$K$41,'18030-33XT-DM-SO01 - Dílč...'!$C$47:$K$67,'18030-33XT-DM-SO01 - Dílč...'!$C$73:$L$383</definedName>
    <definedName name="_xlnm.Print_Titles" localSheetId="1">'18030-33XT-DM-SO01 - Dílč...'!$85:$85</definedName>
    <definedName name="_xlnm._FilterDatabase" localSheetId="2" hidden="1">'18030-33XT-DM-SO01a - Kác...'!$C$83:$L$174</definedName>
    <definedName name="_xlnm.Print_Area" localSheetId="2">'18030-33XT-DM-SO01a - Kác...'!$C$4:$K$41,'18030-33XT-DM-SO01a - Kác...'!$C$47:$K$65,'18030-33XT-DM-SO01a - Kác...'!$C$71:$L$174</definedName>
    <definedName name="_xlnm.Print_Titles" localSheetId="2">'18030-33XT-DM-SO01a - Kác...'!$83:$83</definedName>
    <definedName name="_xlnm._FilterDatabase" localSheetId="3" hidden="1">'18030-33XT-DM-SO02 - Dílč...'!$C$85:$L$463</definedName>
    <definedName name="_xlnm.Print_Area" localSheetId="3">'18030-33XT-DM-SO02 - Dílč...'!$C$4:$K$41,'18030-33XT-DM-SO02 - Dílč...'!$C$47:$K$67,'18030-33XT-DM-SO02 - Dílč...'!$C$73:$L$463</definedName>
    <definedName name="_xlnm.Print_Titles" localSheetId="3">'18030-33XT-DM-SO02 - Dílč...'!$85:$85</definedName>
    <definedName name="_xlnm._FilterDatabase" localSheetId="4" hidden="1">'18030-33XT-DM-SO02a - Kác...'!$C$83:$L$150</definedName>
    <definedName name="_xlnm.Print_Area" localSheetId="4">'18030-33XT-DM-SO02a - Kác...'!$C$4:$K$41,'18030-33XT-DM-SO02a - Kác...'!$C$47:$K$65,'18030-33XT-DM-SO02a - Kác...'!$C$71:$L$150</definedName>
    <definedName name="_xlnm.Print_Titles" localSheetId="4">'18030-33XT-DM-SO02a - Kác...'!$83:$83</definedName>
    <definedName name="_xlnm._FilterDatabase" localSheetId="5" hidden="1">'18030-33XT-DM-SO03 - Dílč...'!$C$85:$L$404</definedName>
    <definedName name="_xlnm.Print_Area" localSheetId="5">'18030-33XT-DM-SO03 - Dílč...'!$C$4:$K$41,'18030-33XT-DM-SO03 - Dílč...'!$C$47:$K$67,'18030-33XT-DM-SO03 - Dílč...'!$C$73:$L$404</definedName>
    <definedName name="_xlnm.Print_Titles" localSheetId="5">'18030-33XT-DM-SO03 - Dílč...'!$85:$85</definedName>
    <definedName name="_xlnm._FilterDatabase" localSheetId="6" hidden="1">'18030-33XT-DM-SO03a - Kác...'!$C$83:$L$140</definedName>
    <definedName name="_xlnm.Print_Area" localSheetId="6">'18030-33XT-DM-SO03a - Kác...'!$C$4:$K$41,'18030-33XT-DM-SO03a - Kác...'!$C$47:$K$65,'18030-33XT-DM-SO03a - Kác...'!$C$71:$L$140</definedName>
    <definedName name="_xlnm.Print_Titles" localSheetId="6">'18030-33XT-DM-SO03a - Kác...'!$83:$83</definedName>
    <definedName name="_xlnm._FilterDatabase" localSheetId="7" hidden="1">'18030-33XT-DM-SO04 - Dílč...'!$C$85:$L$396</definedName>
    <definedName name="_xlnm.Print_Area" localSheetId="7">'18030-33XT-DM-SO04 - Dílč...'!$C$4:$K$41,'18030-33XT-DM-SO04 - Dílč...'!$C$47:$K$67,'18030-33XT-DM-SO04 - Dílč...'!$C$73:$L$396</definedName>
    <definedName name="_xlnm.Print_Titles" localSheetId="7">'18030-33XT-DM-SO04 - Dílč...'!$85:$85</definedName>
    <definedName name="_xlnm._FilterDatabase" localSheetId="8" hidden="1">'18030-33XT-DM-SO04a - Kác...'!$C$83:$L$130</definedName>
    <definedName name="_xlnm.Print_Area" localSheetId="8">'18030-33XT-DM-SO04a - Kác...'!$C$4:$K$41,'18030-33XT-DM-SO04a - Kác...'!$C$47:$K$65,'18030-33XT-DM-SO04a - Kác...'!$C$71:$L$130</definedName>
    <definedName name="_xlnm.Print_Titles" localSheetId="8">'18030-33XT-DM-SO04a - Kác...'!$83:$83</definedName>
    <definedName name="_xlnm._FilterDatabase" localSheetId="9" hidden="1">'18030-33XT-DM-SO05 - Dílč...'!$C$85:$L$372</definedName>
    <definedName name="_xlnm.Print_Area" localSheetId="9">'18030-33XT-DM-SO05 - Dílč...'!$C$4:$K$41,'18030-33XT-DM-SO05 - Dílč...'!$C$47:$K$67,'18030-33XT-DM-SO05 - Dílč...'!$C$73:$L$372</definedName>
    <definedName name="_xlnm.Print_Titles" localSheetId="9">'18030-33XT-DM-SO05 - Dílč...'!$85:$85</definedName>
    <definedName name="_xlnm._FilterDatabase" localSheetId="10" hidden="1">'18030-33XT-DM-SO05a - Kác...'!$C$83:$L$145</definedName>
    <definedName name="_xlnm.Print_Area" localSheetId="10">'18030-33XT-DM-SO05a - Kác...'!$C$4:$K$41,'18030-33XT-DM-SO05a - Kác...'!$C$47:$K$65,'18030-33XT-DM-SO05a - Kác...'!$C$71:$L$145</definedName>
    <definedName name="_xlnm.Print_Titles" localSheetId="10">'18030-33XT-DM-SO05a - Kác...'!$83:$83</definedName>
    <definedName name="_xlnm._FilterDatabase" localSheetId="11" hidden="1">'18030-VRN - VRN'!$C$81:$L$134</definedName>
    <definedName name="_xlnm.Print_Area" localSheetId="11">'18030-VRN - VRN'!$C$4:$K$41,'18030-VRN - VRN'!$C$47:$K$63,'18030-VRN - VRN'!$C$69:$L$134</definedName>
    <definedName name="_xlnm.Print_Titles" localSheetId="11">'18030-VRN - VRN'!$81:$81</definedName>
    <definedName name="_xlnm.Print_Area" localSheetId="12">'Pokyny pro vyplnění'!$B$2:$K$71,'Pokyny pro vyplnění'!$B$74:$K$118,'Pokyny pro vyplnění'!$B$121:$K$190,'Pokyny pro vyplnění'!$B$198:$K$218</definedName>
  </definedNames>
  <calcPr/>
</workbook>
</file>

<file path=xl/calcChain.xml><?xml version="1.0" encoding="utf-8"?>
<calcChain xmlns="http://schemas.openxmlformats.org/spreadsheetml/2006/main">
  <c i="12" r="K39"/>
  <c r="K38"/>
  <c i="1" r="BA65"/>
  <c i="12" r="K37"/>
  <c i="1" r="AZ65"/>
  <c i="12" r="BI133"/>
  <c r="BH133"/>
  <c r="BG133"/>
  <c r="BF133"/>
  <c r="R133"/>
  <c r="Q133"/>
  <c r="X133"/>
  <c r="V133"/>
  <c r="T133"/>
  <c r="P133"/>
  <c r="BK133"/>
  <c r="K133"/>
  <c r="BE133"/>
  <c r="BI131"/>
  <c r="BH131"/>
  <c r="BG131"/>
  <c r="BF131"/>
  <c r="R131"/>
  <c r="Q131"/>
  <c r="X131"/>
  <c r="V131"/>
  <c r="T131"/>
  <c r="P131"/>
  <c r="BK131"/>
  <c r="K131"/>
  <c r="BE131"/>
  <c r="BI128"/>
  <c r="BH128"/>
  <c r="BG128"/>
  <c r="BF128"/>
  <c r="R128"/>
  <c r="Q128"/>
  <c r="X128"/>
  <c r="V128"/>
  <c r="T128"/>
  <c r="P128"/>
  <c r="BK128"/>
  <c r="K128"/>
  <c r="BE128"/>
  <c r="BI125"/>
  <c r="BH125"/>
  <c r="BG125"/>
  <c r="BF125"/>
  <c r="R125"/>
  <c r="Q125"/>
  <c r="X125"/>
  <c r="V125"/>
  <c r="T125"/>
  <c r="P125"/>
  <c r="BK125"/>
  <c r="K125"/>
  <c r="BE125"/>
  <c r="BI123"/>
  <c r="BH123"/>
  <c r="BG123"/>
  <c r="BF123"/>
  <c r="R123"/>
  <c r="Q123"/>
  <c r="X123"/>
  <c r="V123"/>
  <c r="T123"/>
  <c r="P123"/>
  <c r="BK123"/>
  <c r="K123"/>
  <c r="BE123"/>
  <c r="BI120"/>
  <c r="BH120"/>
  <c r="BG120"/>
  <c r="BF120"/>
  <c r="R120"/>
  <c r="Q120"/>
  <c r="X120"/>
  <c r="V120"/>
  <c r="T120"/>
  <c r="P120"/>
  <c r="BK120"/>
  <c r="K120"/>
  <c r="BE120"/>
  <c r="BI118"/>
  <c r="BH118"/>
  <c r="BG118"/>
  <c r="BF118"/>
  <c r="R118"/>
  <c r="Q118"/>
  <c r="X118"/>
  <c r="V118"/>
  <c r="T118"/>
  <c r="P118"/>
  <c r="BK118"/>
  <c r="K118"/>
  <c r="BE118"/>
  <c r="BI115"/>
  <c r="BH115"/>
  <c r="BG115"/>
  <c r="BF115"/>
  <c r="R115"/>
  <c r="Q115"/>
  <c r="X115"/>
  <c r="V115"/>
  <c r="T115"/>
  <c r="P115"/>
  <c r="BK115"/>
  <c r="K115"/>
  <c r="BE115"/>
  <c r="BI112"/>
  <c r="BH112"/>
  <c r="BG112"/>
  <c r="BF112"/>
  <c r="R112"/>
  <c r="Q112"/>
  <c r="X112"/>
  <c r="V112"/>
  <c r="T112"/>
  <c r="P112"/>
  <c r="BK112"/>
  <c r="K112"/>
  <c r="BE112"/>
  <c r="BI110"/>
  <c r="BH110"/>
  <c r="BG110"/>
  <c r="BF110"/>
  <c r="R110"/>
  <c r="Q110"/>
  <c r="X110"/>
  <c r="V110"/>
  <c r="T110"/>
  <c r="P110"/>
  <c r="BK110"/>
  <c r="K110"/>
  <c r="BE110"/>
  <c r="BI108"/>
  <c r="BH108"/>
  <c r="BG108"/>
  <c r="BF108"/>
  <c r="R108"/>
  <c r="Q108"/>
  <c r="X108"/>
  <c r="V108"/>
  <c r="T108"/>
  <c r="P108"/>
  <c r="BK108"/>
  <c r="K108"/>
  <c r="BE108"/>
  <c r="BI106"/>
  <c r="BH106"/>
  <c r="BG106"/>
  <c r="BF106"/>
  <c r="R106"/>
  <c r="Q106"/>
  <c r="X106"/>
  <c r="V106"/>
  <c r="T106"/>
  <c r="P106"/>
  <c r="BK106"/>
  <c r="K106"/>
  <c r="BE106"/>
  <c r="BI103"/>
  <c r="BH103"/>
  <c r="BG103"/>
  <c r="BF103"/>
  <c r="R103"/>
  <c r="Q103"/>
  <c r="X103"/>
  <c r="V103"/>
  <c r="T103"/>
  <c r="P103"/>
  <c r="BK103"/>
  <c r="K103"/>
  <c r="BE103"/>
  <c r="BI100"/>
  <c r="BH100"/>
  <c r="BG100"/>
  <c r="BF100"/>
  <c r="R100"/>
  <c r="Q100"/>
  <c r="X100"/>
  <c r="V100"/>
  <c r="T100"/>
  <c r="P100"/>
  <c r="BK100"/>
  <c r="K100"/>
  <c r="BE100"/>
  <c r="BI97"/>
  <c r="BH97"/>
  <c r="BG97"/>
  <c r="BF97"/>
  <c r="R97"/>
  <c r="Q97"/>
  <c r="X97"/>
  <c r="V97"/>
  <c r="T97"/>
  <c r="P97"/>
  <c r="BK97"/>
  <c r="K97"/>
  <c r="BE97"/>
  <c r="BI94"/>
  <c r="BH94"/>
  <c r="BG94"/>
  <c r="BF94"/>
  <c r="R94"/>
  <c r="Q94"/>
  <c r="X94"/>
  <c r="V94"/>
  <c r="T94"/>
  <c r="P94"/>
  <c r="BK94"/>
  <c r="K94"/>
  <c r="BE94"/>
  <c r="BI91"/>
  <c r="BH91"/>
  <c r="BG91"/>
  <c r="BF91"/>
  <c r="R91"/>
  <c r="Q91"/>
  <c r="X91"/>
  <c r="V91"/>
  <c r="T91"/>
  <c r="P91"/>
  <c r="BK91"/>
  <c r="K91"/>
  <c r="BE91"/>
  <c r="BI89"/>
  <c r="BH89"/>
  <c r="BG89"/>
  <c r="BF89"/>
  <c r="R89"/>
  <c r="Q89"/>
  <c r="X89"/>
  <c r="V89"/>
  <c r="T89"/>
  <c r="P89"/>
  <c r="BK89"/>
  <c r="K89"/>
  <c r="BE89"/>
  <c r="BI87"/>
  <c r="BH87"/>
  <c r="BG87"/>
  <c r="BF87"/>
  <c r="R87"/>
  <c r="Q87"/>
  <c r="X87"/>
  <c r="V87"/>
  <c r="T87"/>
  <c r="P87"/>
  <c r="BK87"/>
  <c r="K87"/>
  <c r="BE87"/>
  <c r="BI84"/>
  <c r="F39"/>
  <c i="1" r="BF65"/>
  <c i="12" r="BH84"/>
  <c r="F38"/>
  <c i="1" r="BE65"/>
  <c i="12" r="BG84"/>
  <c r="F37"/>
  <c i="1" r="BD65"/>
  <c i="12" r="BF84"/>
  <c r="K36"/>
  <c i="1" r="AY65"/>
  <c i="12" r="F36"/>
  <c i="1" r="BC65"/>
  <c i="12" r="R84"/>
  <c r="R83"/>
  <c r="R82"/>
  <c r="J61"/>
  <c r="Q84"/>
  <c r="Q83"/>
  <c r="Q82"/>
  <c r="I61"/>
  <c r="X84"/>
  <c r="X83"/>
  <c r="X82"/>
  <c r="V84"/>
  <c r="V83"/>
  <c r="V82"/>
  <c r="T84"/>
  <c r="T83"/>
  <c r="T82"/>
  <c i="1" r="AW65"/>
  <c i="12" r="P84"/>
  <c r="BK84"/>
  <c r="BK83"/>
  <c r="K83"/>
  <c r="BK82"/>
  <c r="K82"/>
  <c r="K61"/>
  <c r="K32"/>
  <c i="1" r="AG65"/>
  <c i="12" r="K84"/>
  <c r="BE84"/>
  <c r="K35"/>
  <c i="1" r="AX65"/>
  <c i="12" r="F35"/>
  <c i="1" r="BB65"/>
  <c i="12" r="K62"/>
  <c r="J62"/>
  <c r="I62"/>
  <c r="J79"/>
  <c r="J78"/>
  <c r="F78"/>
  <c r="F76"/>
  <c r="E74"/>
  <c r="K31"/>
  <c i="1" r="AT65"/>
  <c i="12" r="K30"/>
  <c i="1" r="AS65"/>
  <c i="12" r="J57"/>
  <c r="J56"/>
  <c r="F56"/>
  <c r="F54"/>
  <c r="E52"/>
  <c r="K41"/>
  <c r="J18"/>
  <c r="E18"/>
  <c r="F79"/>
  <c r="F57"/>
  <c r="J17"/>
  <c r="J12"/>
  <c r="J76"/>
  <c r="J54"/>
  <c r="E7"/>
  <c r="E72"/>
  <c r="E50"/>
  <c i="11" r="K39"/>
  <c r="K38"/>
  <c i="1" r="BA64"/>
  <c i="11" r="K37"/>
  <c i="1" r="AZ64"/>
  <c i="11" r="BI143"/>
  <c r="BH143"/>
  <c r="BG143"/>
  <c r="BF143"/>
  <c r="R143"/>
  <c r="R142"/>
  <c r="Q143"/>
  <c r="Q142"/>
  <c r="X143"/>
  <c r="X142"/>
  <c r="V143"/>
  <c r="V142"/>
  <c r="T143"/>
  <c r="T142"/>
  <c r="P143"/>
  <c r="BK143"/>
  <c r="BK142"/>
  <c r="K142"/>
  <c r="K143"/>
  <c r="BE143"/>
  <c r="K64"/>
  <c r="J64"/>
  <c r="I64"/>
  <c r="BI137"/>
  <c r="BH137"/>
  <c r="BG137"/>
  <c r="BF137"/>
  <c r="R137"/>
  <c r="Q137"/>
  <c r="X137"/>
  <c r="V137"/>
  <c r="T137"/>
  <c r="P137"/>
  <c r="BK137"/>
  <c r="K137"/>
  <c r="BE137"/>
  <c r="BI132"/>
  <c r="BH132"/>
  <c r="BG132"/>
  <c r="BF132"/>
  <c r="R132"/>
  <c r="Q132"/>
  <c r="X132"/>
  <c r="V132"/>
  <c r="T132"/>
  <c r="P132"/>
  <c r="BK132"/>
  <c r="K132"/>
  <c r="BE132"/>
  <c r="BI127"/>
  <c r="BH127"/>
  <c r="BG127"/>
  <c r="BF127"/>
  <c r="R127"/>
  <c r="Q127"/>
  <c r="X127"/>
  <c r="V127"/>
  <c r="T127"/>
  <c r="P127"/>
  <c r="BK127"/>
  <c r="K127"/>
  <c r="BE127"/>
  <c r="BI122"/>
  <c r="BH122"/>
  <c r="BG122"/>
  <c r="BF122"/>
  <c r="R122"/>
  <c r="Q122"/>
  <c r="X122"/>
  <c r="V122"/>
  <c r="T122"/>
  <c r="P122"/>
  <c r="BK122"/>
  <c r="K122"/>
  <c r="BE122"/>
  <c r="BI117"/>
  <c r="BH117"/>
  <c r="BG117"/>
  <c r="BF117"/>
  <c r="R117"/>
  <c r="Q117"/>
  <c r="X117"/>
  <c r="V117"/>
  <c r="T117"/>
  <c r="P117"/>
  <c r="BK117"/>
  <c r="K117"/>
  <c r="BE117"/>
  <c r="BI112"/>
  <c r="BH112"/>
  <c r="BG112"/>
  <c r="BF112"/>
  <c r="R112"/>
  <c r="Q112"/>
  <c r="X112"/>
  <c r="V112"/>
  <c r="T112"/>
  <c r="P112"/>
  <c r="BK112"/>
  <c r="K112"/>
  <c r="BE112"/>
  <c r="BI107"/>
  <c r="BH107"/>
  <c r="BG107"/>
  <c r="BF107"/>
  <c r="R107"/>
  <c r="Q107"/>
  <c r="X107"/>
  <c r="V107"/>
  <c r="T107"/>
  <c r="P107"/>
  <c r="BK107"/>
  <c r="K107"/>
  <c r="BE107"/>
  <c r="BI102"/>
  <c r="BH102"/>
  <c r="BG102"/>
  <c r="BF102"/>
  <c r="R102"/>
  <c r="Q102"/>
  <c r="X102"/>
  <c r="V102"/>
  <c r="T102"/>
  <c r="P102"/>
  <c r="BK102"/>
  <c r="K102"/>
  <c r="BE102"/>
  <c r="BI97"/>
  <c r="BH97"/>
  <c r="BG97"/>
  <c r="BF97"/>
  <c r="R97"/>
  <c r="Q97"/>
  <c r="X97"/>
  <c r="V97"/>
  <c r="T97"/>
  <c r="P97"/>
  <c r="BK97"/>
  <c r="K97"/>
  <c r="BE97"/>
  <c r="BI92"/>
  <c r="BH92"/>
  <c r="BG92"/>
  <c r="BF92"/>
  <c r="R92"/>
  <c r="Q92"/>
  <c r="X92"/>
  <c r="V92"/>
  <c r="T92"/>
  <c r="P92"/>
  <c r="BK92"/>
  <c r="K92"/>
  <c r="BE92"/>
  <c r="BI87"/>
  <c r="F39"/>
  <c i="1" r="BF64"/>
  <c i="11" r="BH87"/>
  <c r="F38"/>
  <c i="1" r="BE64"/>
  <c i="11" r="BG87"/>
  <c r="F37"/>
  <c i="1" r="BD64"/>
  <c i="11" r="BF87"/>
  <c r="K36"/>
  <c i="1" r="AY64"/>
  <c i="11" r="F36"/>
  <c i="1" r="BC64"/>
  <c i="11" r="R87"/>
  <c r="R86"/>
  <c r="R85"/>
  <c r="R84"/>
  <c r="J61"/>
  <c r="Q87"/>
  <c r="Q86"/>
  <c r="Q85"/>
  <c r="Q84"/>
  <c r="I61"/>
  <c r="X87"/>
  <c r="X86"/>
  <c r="X85"/>
  <c r="X84"/>
  <c r="V87"/>
  <c r="V86"/>
  <c r="V85"/>
  <c r="V84"/>
  <c r="T87"/>
  <c r="T86"/>
  <c r="T85"/>
  <c r="T84"/>
  <c i="1" r="AW64"/>
  <c i="11" r="P87"/>
  <c r="BK87"/>
  <c r="BK86"/>
  <c r="K86"/>
  <c r="BK85"/>
  <c r="K85"/>
  <c r="BK84"/>
  <c r="K84"/>
  <c r="K61"/>
  <c r="K32"/>
  <c i="1" r="AG64"/>
  <c i="11" r="K87"/>
  <c r="BE87"/>
  <c r="K35"/>
  <c i="1" r="AX64"/>
  <c i="11" r="F35"/>
  <c i="1" r="BB64"/>
  <c i="11" r="K63"/>
  <c r="J63"/>
  <c r="I63"/>
  <c r="K62"/>
  <c r="J62"/>
  <c r="I62"/>
  <c r="J81"/>
  <c r="J80"/>
  <c r="F80"/>
  <c r="F78"/>
  <c r="E76"/>
  <c r="K31"/>
  <c i="1" r="AT64"/>
  <c i="11" r="K30"/>
  <c i="1" r="AS64"/>
  <c i="11" r="J57"/>
  <c r="J56"/>
  <c r="F56"/>
  <c r="F54"/>
  <c r="E52"/>
  <c r="K41"/>
  <c r="J18"/>
  <c r="E18"/>
  <c r="F81"/>
  <c r="F57"/>
  <c r="J17"/>
  <c r="J12"/>
  <c r="J78"/>
  <c r="J54"/>
  <c r="E7"/>
  <c r="E74"/>
  <c r="E50"/>
  <c i="10" r="K39"/>
  <c r="K38"/>
  <c i="1" r="BA63"/>
  <c i="10" r="K37"/>
  <c i="1" r="AZ63"/>
  <c i="10" r="BI370"/>
  <c r="BH370"/>
  <c r="BG370"/>
  <c r="BF370"/>
  <c r="R370"/>
  <c r="R369"/>
  <c r="Q370"/>
  <c r="Q369"/>
  <c r="X370"/>
  <c r="X369"/>
  <c r="V370"/>
  <c r="V369"/>
  <c r="T370"/>
  <c r="T369"/>
  <c r="P370"/>
  <c r="BK370"/>
  <c r="BK369"/>
  <c r="K369"/>
  <c r="K370"/>
  <c r="BE370"/>
  <c r="K66"/>
  <c r="J66"/>
  <c r="I66"/>
  <c r="BI364"/>
  <c r="BH364"/>
  <c r="BG364"/>
  <c r="BF364"/>
  <c r="R364"/>
  <c r="R363"/>
  <c r="Q364"/>
  <c r="Q363"/>
  <c r="X364"/>
  <c r="X363"/>
  <c r="V364"/>
  <c r="V363"/>
  <c r="T364"/>
  <c r="T363"/>
  <c r="P364"/>
  <c r="BK364"/>
  <c r="BK363"/>
  <c r="K363"/>
  <c r="K364"/>
  <c r="BE364"/>
  <c r="K65"/>
  <c r="J65"/>
  <c r="I65"/>
  <c r="BI348"/>
  <c r="BH348"/>
  <c r="BG348"/>
  <c r="BF348"/>
  <c r="R348"/>
  <c r="Q348"/>
  <c r="X348"/>
  <c r="V348"/>
  <c r="T348"/>
  <c r="P348"/>
  <c r="BK348"/>
  <c r="K348"/>
  <c r="BE348"/>
  <c r="BI321"/>
  <c r="BH321"/>
  <c r="BG321"/>
  <c r="BF321"/>
  <c r="R321"/>
  <c r="R320"/>
  <c r="Q321"/>
  <c r="Q320"/>
  <c r="X321"/>
  <c r="X320"/>
  <c r="V321"/>
  <c r="V320"/>
  <c r="T321"/>
  <c r="T320"/>
  <c r="P321"/>
  <c r="BK321"/>
  <c r="BK320"/>
  <c r="K320"/>
  <c r="K321"/>
  <c r="BE321"/>
  <c r="K64"/>
  <c r="J64"/>
  <c r="I64"/>
  <c r="BI315"/>
  <c r="BH315"/>
  <c r="BG315"/>
  <c r="BF315"/>
  <c r="R315"/>
  <c r="Q315"/>
  <c r="X315"/>
  <c r="V315"/>
  <c r="T315"/>
  <c r="P315"/>
  <c r="BK315"/>
  <c r="K315"/>
  <c r="BE315"/>
  <c r="BI310"/>
  <c r="BH310"/>
  <c r="BG310"/>
  <c r="BF310"/>
  <c r="R310"/>
  <c r="Q310"/>
  <c r="X310"/>
  <c r="V310"/>
  <c r="T310"/>
  <c r="P310"/>
  <c r="BK310"/>
  <c r="K310"/>
  <c r="BE310"/>
  <c r="BI305"/>
  <c r="BH305"/>
  <c r="BG305"/>
  <c r="BF305"/>
  <c r="R305"/>
  <c r="Q305"/>
  <c r="X305"/>
  <c r="V305"/>
  <c r="T305"/>
  <c r="P305"/>
  <c r="BK305"/>
  <c r="K305"/>
  <c r="BE305"/>
  <c r="BI298"/>
  <c r="BH298"/>
  <c r="BG298"/>
  <c r="BF298"/>
  <c r="R298"/>
  <c r="Q298"/>
  <c r="X298"/>
  <c r="V298"/>
  <c r="T298"/>
  <c r="P298"/>
  <c r="BK298"/>
  <c r="K298"/>
  <c r="BE298"/>
  <c r="BI294"/>
  <c r="BH294"/>
  <c r="BG294"/>
  <c r="BF294"/>
  <c r="R294"/>
  <c r="Q294"/>
  <c r="X294"/>
  <c r="V294"/>
  <c r="T294"/>
  <c r="P294"/>
  <c r="BK294"/>
  <c r="K294"/>
  <c r="BE294"/>
  <c r="BI289"/>
  <c r="BH289"/>
  <c r="BG289"/>
  <c r="BF289"/>
  <c r="R289"/>
  <c r="Q289"/>
  <c r="X289"/>
  <c r="V289"/>
  <c r="T289"/>
  <c r="P289"/>
  <c r="BK289"/>
  <c r="K289"/>
  <c r="BE289"/>
  <c r="BI283"/>
  <c r="BH283"/>
  <c r="BG283"/>
  <c r="BF283"/>
  <c r="R283"/>
  <c r="Q283"/>
  <c r="X283"/>
  <c r="V283"/>
  <c r="T283"/>
  <c r="P283"/>
  <c r="BK283"/>
  <c r="K283"/>
  <c r="BE283"/>
  <c r="BI276"/>
  <c r="BH276"/>
  <c r="BG276"/>
  <c r="BF276"/>
  <c r="R276"/>
  <c r="Q276"/>
  <c r="X276"/>
  <c r="V276"/>
  <c r="T276"/>
  <c r="P276"/>
  <c r="BK276"/>
  <c r="K276"/>
  <c r="BE276"/>
  <c r="BI267"/>
  <c r="BH267"/>
  <c r="BG267"/>
  <c r="BF267"/>
  <c r="R267"/>
  <c r="Q267"/>
  <c r="X267"/>
  <c r="V267"/>
  <c r="T267"/>
  <c r="P267"/>
  <c r="BK267"/>
  <c r="K267"/>
  <c r="BE267"/>
  <c r="BI261"/>
  <c r="BH261"/>
  <c r="BG261"/>
  <c r="BF261"/>
  <c r="R261"/>
  <c r="Q261"/>
  <c r="X261"/>
  <c r="V261"/>
  <c r="T261"/>
  <c r="P261"/>
  <c r="BK261"/>
  <c r="K261"/>
  <c r="BE261"/>
  <c r="BI256"/>
  <c r="BH256"/>
  <c r="BG256"/>
  <c r="BF256"/>
  <c r="R256"/>
  <c r="Q256"/>
  <c r="X256"/>
  <c r="V256"/>
  <c r="T256"/>
  <c r="P256"/>
  <c r="BK256"/>
  <c r="K256"/>
  <c r="BE256"/>
  <c r="BI251"/>
  <c r="BH251"/>
  <c r="BG251"/>
  <c r="BF251"/>
  <c r="R251"/>
  <c r="Q251"/>
  <c r="X251"/>
  <c r="V251"/>
  <c r="T251"/>
  <c r="P251"/>
  <c r="BK251"/>
  <c r="K251"/>
  <c r="BE251"/>
  <c r="BI246"/>
  <c r="BH246"/>
  <c r="BG246"/>
  <c r="BF246"/>
  <c r="R246"/>
  <c r="Q246"/>
  <c r="X246"/>
  <c r="V246"/>
  <c r="T246"/>
  <c r="P246"/>
  <c r="BK246"/>
  <c r="K246"/>
  <c r="BE246"/>
  <c r="BI243"/>
  <c r="BH243"/>
  <c r="BG243"/>
  <c r="BF243"/>
  <c r="R243"/>
  <c r="Q243"/>
  <c r="X243"/>
  <c r="V243"/>
  <c r="T243"/>
  <c r="P243"/>
  <c r="BK243"/>
  <c r="K243"/>
  <c r="BE243"/>
  <c r="BI238"/>
  <c r="BH238"/>
  <c r="BG238"/>
  <c r="BF238"/>
  <c r="R238"/>
  <c r="Q238"/>
  <c r="X238"/>
  <c r="V238"/>
  <c r="T238"/>
  <c r="P238"/>
  <c r="BK238"/>
  <c r="K238"/>
  <c r="BE238"/>
  <c r="BI235"/>
  <c r="BH235"/>
  <c r="BG235"/>
  <c r="BF235"/>
  <c r="R235"/>
  <c r="Q235"/>
  <c r="X235"/>
  <c r="V235"/>
  <c r="T235"/>
  <c r="P235"/>
  <c r="BK235"/>
  <c r="K235"/>
  <c r="BE235"/>
  <c r="BI230"/>
  <c r="BH230"/>
  <c r="BG230"/>
  <c r="BF230"/>
  <c r="R230"/>
  <c r="Q230"/>
  <c r="X230"/>
  <c r="V230"/>
  <c r="T230"/>
  <c r="P230"/>
  <c r="BK230"/>
  <c r="K230"/>
  <c r="BE230"/>
  <c r="BI224"/>
  <c r="BH224"/>
  <c r="BG224"/>
  <c r="BF224"/>
  <c r="R224"/>
  <c r="Q224"/>
  <c r="X224"/>
  <c r="V224"/>
  <c r="T224"/>
  <c r="P224"/>
  <c r="BK224"/>
  <c r="K224"/>
  <c r="BE224"/>
  <c r="BI219"/>
  <c r="BH219"/>
  <c r="BG219"/>
  <c r="BF219"/>
  <c r="R219"/>
  <c r="Q219"/>
  <c r="X219"/>
  <c r="V219"/>
  <c r="T219"/>
  <c r="P219"/>
  <c r="BK219"/>
  <c r="K219"/>
  <c r="BE219"/>
  <c r="BI213"/>
  <c r="BH213"/>
  <c r="BG213"/>
  <c r="BF213"/>
  <c r="R213"/>
  <c r="Q213"/>
  <c r="X213"/>
  <c r="V213"/>
  <c r="T213"/>
  <c r="P213"/>
  <c r="BK213"/>
  <c r="K213"/>
  <c r="BE213"/>
  <c r="BI208"/>
  <c r="BH208"/>
  <c r="BG208"/>
  <c r="BF208"/>
  <c r="R208"/>
  <c r="Q208"/>
  <c r="X208"/>
  <c r="V208"/>
  <c r="T208"/>
  <c r="P208"/>
  <c r="BK208"/>
  <c r="K208"/>
  <c r="BE208"/>
  <c r="BI203"/>
  <c r="BH203"/>
  <c r="BG203"/>
  <c r="BF203"/>
  <c r="R203"/>
  <c r="Q203"/>
  <c r="X203"/>
  <c r="V203"/>
  <c r="T203"/>
  <c r="P203"/>
  <c r="BK203"/>
  <c r="K203"/>
  <c r="BE203"/>
  <c r="BI198"/>
  <c r="BH198"/>
  <c r="BG198"/>
  <c r="BF198"/>
  <c r="R198"/>
  <c r="Q198"/>
  <c r="X198"/>
  <c r="V198"/>
  <c r="T198"/>
  <c r="P198"/>
  <c r="BK198"/>
  <c r="K198"/>
  <c r="BE198"/>
  <c r="BI193"/>
  <c r="BH193"/>
  <c r="BG193"/>
  <c r="BF193"/>
  <c r="R193"/>
  <c r="Q193"/>
  <c r="X193"/>
  <c r="V193"/>
  <c r="T193"/>
  <c r="P193"/>
  <c r="BK193"/>
  <c r="K193"/>
  <c r="BE193"/>
  <c r="BI188"/>
  <c r="BH188"/>
  <c r="BG188"/>
  <c r="BF188"/>
  <c r="R188"/>
  <c r="Q188"/>
  <c r="X188"/>
  <c r="V188"/>
  <c r="T188"/>
  <c r="P188"/>
  <c r="BK188"/>
  <c r="K188"/>
  <c r="BE188"/>
  <c r="BI183"/>
  <c r="BH183"/>
  <c r="BG183"/>
  <c r="BF183"/>
  <c r="R183"/>
  <c r="Q183"/>
  <c r="X183"/>
  <c r="V183"/>
  <c r="T183"/>
  <c r="P183"/>
  <c r="BK183"/>
  <c r="K183"/>
  <c r="BE183"/>
  <c r="BI178"/>
  <c r="BH178"/>
  <c r="BG178"/>
  <c r="BF178"/>
  <c r="R178"/>
  <c r="Q178"/>
  <c r="X178"/>
  <c r="V178"/>
  <c r="T178"/>
  <c r="P178"/>
  <c r="BK178"/>
  <c r="K178"/>
  <c r="BE178"/>
  <c r="BI173"/>
  <c r="BH173"/>
  <c r="BG173"/>
  <c r="BF173"/>
  <c r="R173"/>
  <c r="Q173"/>
  <c r="X173"/>
  <c r="V173"/>
  <c r="T173"/>
  <c r="P173"/>
  <c r="BK173"/>
  <c r="K173"/>
  <c r="BE173"/>
  <c r="BI168"/>
  <c r="BH168"/>
  <c r="BG168"/>
  <c r="BF168"/>
  <c r="R168"/>
  <c r="Q168"/>
  <c r="X168"/>
  <c r="V168"/>
  <c r="T168"/>
  <c r="P168"/>
  <c r="BK168"/>
  <c r="K168"/>
  <c r="BE168"/>
  <c r="BI163"/>
  <c r="BH163"/>
  <c r="BG163"/>
  <c r="BF163"/>
  <c r="R163"/>
  <c r="Q163"/>
  <c r="X163"/>
  <c r="V163"/>
  <c r="T163"/>
  <c r="P163"/>
  <c r="BK163"/>
  <c r="K163"/>
  <c r="BE163"/>
  <c r="BI146"/>
  <c r="BH146"/>
  <c r="BG146"/>
  <c r="BF146"/>
  <c r="R146"/>
  <c r="Q146"/>
  <c r="X146"/>
  <c r="V146"/>
  <c r="T146"/>
  <c r="P146"/>
  <c r="BK146"/>
  <c r="K146"/>
  <c r="BE146"/>
  <c r="BI141"/>
  <c r="BH141"/>
  <c r="BG141"/>
  <c r="BF141"/>
  <c r="R141"/>
  <c r="Q141"/>
  <c r="X141"/>
  <c r="V141"/>
  <c r="T141"/>
  <c r="P141"/>
  <c r="BK141"/>
  <c r="K141"/>
  <c r="BE141"/>
  <c r="BI136"/>
  <c r="BH136"/>
  <c r="BG136"/>
  <c r="BF136"/>
  <c r="R136"/>
  <c r="Q136"/>
  <c r="X136"/>
  <c r="V136"/>
  <c r="T136"/>
  <c r="P136"/>
  <c r="BK136"/>
  <c r="K136"/>
  <c r="BE136"/>
  <c r="BI131"/>
  <c r="BH131"/>
  <c r="BG131"/>
  <c r="BF131"/>
  <c r="R131"/>
  <c r="Q131"/>
  <c r="X131"/>
  <c r="V131"/>
  <c r="T131"/>
  <c r="P131"/>
  <c r="BK131"/>
  <c r="K131"/>
  <c r="BE131"/>
  <c r="BI126"/>
  <c r="BH126"/>
  <c r="BG126"/>
  <c r="BF126"/>
  <c r="R126"/>
  <c r="Q126"/>
  <c r="X126"/>
  <c r="V126"/>
  <c r="T126"/>
  <c r="P126"/>
  <c r="BK126"/>
  <c r="K126"/>
  <c r="BE126"/>
  <c r="BI121"/>
  <c r="BH121"/>
  <c r="BG121"/>
  <c r="BF121"/>
  <c r="R121"/>
  <c r="Q121"/>
  <c r="X121"/>
  <c r="V121"/>
  <c r="T121"/>
  <c r="P121"/>
  <c r="BK121"/>
  <c r="K121"/>
  <c r="BE121"/>
  <c r="BI114"/>
  <c r="BH114"/>
  <c r="BG114"/>
  <c r="BF114"/>
  <c r="R114"/>
  <c r="Q114"/>
  <c r="X114"/>
  <c r="V114"/>
  <c r="T114"/>
  <c r="P114"/>
  <c r="BK114"/>
  <c r="K114"/>
  <c r="BE114"/>
  <c r="BI109"/>
  <c r="BH109"/>
  <c r="BG109"/>
  <c r="BF109"/>
  <c r="R109"/>
  <c r="Q109"/>
  <c r="X109"/>
  <c r="V109"/>
  <c r="T109"/>
  <c r="P109"/>
  <c r="BK109"/>
  <c r="K109"/>
  <c r="BE109"/>
  <c r="BI104"/>
  <c r="BH104"/>
  <c r="BG104"/>
  <c r="BF104"/>
  <c r="R104"/>
  <c r="Q104"/>
  <c r="X104"/>
  <c r="V104"/>
  <c r="T104"/>
  <c r="P104"/>
  <c r="BK104"/>
  <c r="K104"/>
  <c r="BE104"/>
  <c r="BI99"/>
  <c r="BH99"/>
  <c r="BG99"/>
  <c r="BF99"/>
  <c r="R99"/>
  <c r="Q99"/>
  <c r="X99"/>
  <c r="V99"/>
  <c r="T99"/>
  <c r="P99"/>
  <c r="BK99"/>
  <c r="K99"/>
  <c r="BE99"/>
  <c r="BI94"/>
  <c r="BH94"/>
  <c r="BG94"/>
  <c r="BF94"/>
  <c r="R94"/>
  <c r="Q94"/>
  <c r="X94"/>
  <c r="V94"/>
  <c r="T94"/>
  <c r="P94"/>
  <c r="BK94"/>
  <c r="K94"/>
  <c r="BE94"/>
  <c r="BI89"/>
  <c r="F39"/>
  <c i="1" r="BF63"/>
  <c i="10" r="BH89"/>
  <c r="F38"/>
  <c i="1" r="BE63"/>
  <c i="10" r="BG89"/>
  <c r="F37"/>
  <c i="1" r="BD63"/>
  <c i="10" r="BF89"/>
  <c r="K36"/>
  <c i="1" r="AY63"/>
  <c i="10" r="F36"/>
  <c i="1" r="BC63"/>
  <c i="10" r="R89"/>
  <c r="R88"/>
  <c r="R87"/>
  <c r="R86"/>
  <c r="J61"/>
  <c r="Q89"/>
  <c r="Q88"/>
  <c r="Q87"/>
  <c r="Q86"/>
  <c r="I61"/>
  <c r="X89"/>
  <c r="X88"/>
  <c r="X87"/>
  <c r="X86"/>
  <c r="V89"/>
  <c r="V88"/>
  <c r="V87"/>
  <c r="V86"/>
  <c r="T89"/>
  <c r="T88"/>
  <c r="T87"/>
  <c r="T86"/>
  <c i="1" r="AW63"/>
  <c i="10" r="P89"/>
  <c r="BK89"/>
  <c r="BK88"/>
  <c r="K88"/>
  <c r="BK87"/>
  <c r="K87"/>
  <c r="BK86"/>
  <c r="K86"/>
  <c r="K61"/>
  <c r="K32"/>
  <c i="1" r="AG63"/>
  <c i="10" r="K89"/>
  <c r="BE89"/>
  <c r="K35"/>
  <c i="1" r="AX63"/>
  <c i="10" r="F35"/>
  <c i="1" r="BB63"/>
  <c i="10" r="K63"/>
  <c r="J63"/>
  <c r="I63"/>
  <c r="K62"/>
  <c r="J62"/>
  <c r="I62"/>
  <c r="J83"/>
  <c r="J82"/>
  <c r="F82"/>
  <c r="F80"/>
  <c r="E78"/>
  <c r="K31"/>
  <c i="1" r="AT63"/>
  <c i="10" r="K30"/>
  <c i="1" r="AS63"/>
  <c i="10" r="J57"/>
  <c r="J56"/>
  <c r="F56"/>
  <c r="F54"/>
  <c r="E52"/>
  <c r="K41"/>
  <c r="J18"/>
  <c r="E18"/>
  <c r="F83"/>
  <c r="F57"/>
  <c r="J17"/>
  <c r="J12"/>
  <c r="J80"/>
  <c r="J54"/>
  <c r="E7"/>
  <c r="E76"/>
  <c r="E50"/>
  <c i="9" r="K39"/>
  <c r="K38"/>
  <c i="1" r="BA62"/>
  <c i="9" r="K37"/>
  <c i="1" r="AZ62"/>
  <c i="9" r="BI128"/>
  <c r="BH128"/>
  <c r="BG128"/>
  <c r="BF128"/>
  <c r="R128"/>
  <c r="R127"/>
  <c r="Q128"/>
  <c r="Q127"/>
  <c r="X128"/>
  <c r="X127"/>
  <c r="V128"/>
  <c r="V127"/>
  <c r="T128"/>
  <c r="T127"/>
  <c r="P128"/>
  <c r="BK128"/>
  <c r="BK127"/>
  <c r="K127"/>
  <c r="K128"/>
  <c r="BE128"/>
  <c r="K64"/>
  <c r="J64"/>
  <c r="I64"/>
  <c r="BI122"/>
  <c r="BH122"/>
  <c r="BG122"/>
  <c r="BF122"/>
  <c r="R122"/>
  <c r="Q122"/>
  <c r="X122"/>
  <c r="V122"/>
  <c r="T122"/>
  <c r="P122"/>
  <c r="BK122"/>
  <c r="K122"/>
  <c r="BE122"/>
  <c r="BI117"/>
  <c r="BH117"/>
  <c r="BG117"/>
  <c r="BF117"/>
  <c r="R117"/>
  <c r="Q117"/>
  <c r="X117"/>
  <c r="V117"/>
  <c r="T117"/>
  <c r="P117"/>
  <c r="BK117"/>
  <c r="K117"/>
  <c r="BE117"/>
  <c r="BI112"/>
  <c r="BH112"/>
  <c r="BG112"/>
  <c r="BF112"/>
  <c r="R112"/>
  <c r="Q112"/>
  <c r="X112"/>
  <c r="V112"/>
  <c r="T112"/>
  <c r="P112"/>
  <c r="BK112"/>
  <c r="K112"/>
  <c r="BE112"/>
  <c r="BI107"/>
  <c r="BH107"/>
  <c r="BG107"/>
  <c r="BF107"/>
  <c r="R107"/>
  <c r="Q107"/>
  <c r="X107"/>
  <c r="V107"/>
  <c r="T107"/>
  <c r="P107"/>
  <c r="BK107"/>
  <c r="K107"/>
  <c r="BE107"/>
  <c r="BI102"/>
  <c r="BH102"/>
  <c r="BG102"/>
  <c r="BF102"/>
  <c r="R102"/>
  <c r="Q102"/>
  <c r="X102"/>
  <c r="V102"/>
  <c r="T102"/>
  <c r="P102"/>
  <c r="BK102"/>
  <c r="K102"/>
  <c r="BE102"/>
  <c r="BI97"/>
  <c r="BH97"/>
  <c r="BG97"/>
  <c r="BF97"/>
  <c r="R97"/>
  <c r="Q97"/>
  <c r="X97"/>
  <c r="V97"/>
  <c r="T97"/>
  <c r="P97"/>
  <c r="BK97"/>
  <c r="K97"/>
  <c r="BE97"/>
  <c r="BI92"/>
  <c r="BH92"/>
  <c r="BG92"/>
  <c r="BF92"/>
  <c r="R92"/>
  <c r="Q92"/>
  <c r="X92"/>
  <c r="V92"/>
  <c r="T92"/>
  <c r="P92"/>
  <c r="BK92"/>
  <c r="K92"/>
  <c r="BE92"/>
  <c r="BI87"/>
  <c r="F39"/>
  <c i="1" r="BF62"/>
  <c i="9" r="BH87"/>
  <c r="F38"/>
  <c i="1" r="BE62"/>
  <c i="9" r="BG87"/>
  <c r="F37"/>
  <c i="1" r="BD62"/>
  <c i="9" r="BF87"/>
  <c r="K36"/>
  <c i="1" r="AY62"/>
  <c i="9" r="F36"/>
  <c i="1" r="BC62"/>
  <c i="9" r="R87"/>
  <c r="R86"/>
  <c r="R85"/>
  <c r="R84"/>
  <c r="J61"/>
  <c r="Q87"/>
  <c r="Q86"/>
  <c r="Q85"/>
  <c r="Q84"/>
  <c r="I61"/>
  <c r="X87"/>
  <c r="X86"/>
  <c r="X85"/>
  <c r="X84"/>
  <c r="V87"/>
  <c r="V86"/>
  <c r="V85"/>
  <c r="V84"/>
  <c r="T87"/>
  <c r="T86"/>
  <c r="T85"/>
  <c r="T84"/>
  <c i="1" r="AW62"/>
  <c i="9" r="P87"/>
  <c r="BK87"/>
  <c r="BK86"/>
  <c r="K86"/>
  <c r="BK85"/>
  <c r="K85"/>
  <c r="BK84"/>
  <c r="K84"/>
  <c r="K61"/>
  <c r="K32"/>
  <c i="1" r="AG62"/>
  <c i="9" r="K87"/>
  <c r="BE87"/>
  <c r="K35"/>
  <c i="1" r="AX62"/>
  <c i="9" r="F35"/>
  <c i="1" r="BB62"/>
  <c i="9" r="K63"/>
  <c r="J63"/>
  <c r="I63"/>
  <c r="K62"/>
  <c r="J62"/>
  <c r="I62"/>
  <c r="J81"/>
  <c r="J80"/>
  <c r="F80"/>
  <c r="F78"/>
  <c r="E76"/>
  <c r="K31"/>
  <c i="1" r="AT62"/>
  <c i="9" r="K30"/>
  <c i="1" r="AS62"/>
  <c i="9" r="J57"/>
  <c r="J56"/>
  <c r="F56"/>
  <c r="F54"/>
  <c r="E52"/>
  <c r="K41"/>
  <c r="J18"/>
  <c r="E18"/>
  <c r="F81"/>
  <c r="F57"/>
  <c r="J17"/>
  <c r="J12"/>
  <c r="J78"/>
  <c r="J54"/>
  <c r="E7"/>
  <c r="E74"/>
  <c r="E50"/>
  <c i="8" r="K39"/>
  <c r="K38"/>
  <c i="1" r="BA61"/>
  <c i="8" r="K37"/>
  <c i="1" r="AZ61"/>
  <c i="8" r="BI394"/>
  <c r="BH394"/>
  <c r="BG394"/>
  <c r="BF394"/>
  <c r="R394"/>
  <c r="R393"/>
  <c r="Q394"/>
  <c r="Q393"/>
  <c r="X394"/>
  <c r="X393"/>
  <c r="V394"/>
  <c r="V393"/>
  <c r="T394"/>
  <c r="T393"/>
  <c r="P394"/>
  <c r="BK394"/>
  <c r="BK393"/>
  <c r="K393"/>
  <c r="K394"/>
  <c r="BE394"/>
  <c r="K66"/>
  <c r="J66"/>
  <c r="I66"/>
  <c r="BI388"/>
  <c r="BH388"/>
  <c r="BG388"/>
  <c r="BF388"/>
  <c r="R388"/>
  <c r="Q388"/>
  <c r="X388"/>
  <c r="V388"/>
  <c r="T388"/>
  <c r="P388"/>
  <c r="BK388"/>
  <c r="K388"/>
  <c r="BE388"/>
  <c r="BI383"/>
  <c r="BH383"/>
  <c r="BG383"/>
  <c r="BF383"/>
  <c r="R383"/>
  <c r="Q383"/>
  <c r="X383"/>
  <c r="V383"/>
  <c r="T383"/>
  <c r="P383"/>
  <c r="BK383"/>
  <c r="K383"/>
  <c r="BE383"/>
  <c r="BI379"/>
  <c r="BH379"/>
  <c r="BG379"/>
  <c r="BF379"/>
  <c r="R379"/>
  <c r="R378"/>
  <c r="Q379"/>
  <c r="Q378"/>
  <c r="X379"/>
  <c r="X378"/>
  <c r="V379"/>
  <c r="V378"/>
  <c r="T379"/>
  <c r="T378"/>
  <c r="P379"/>
  <c r="BK379"/>
  <c r="BK378"/>
  <c r="K378"/>
  <c r="K379"/>
  <c r="BE379"/>
  <c r="K65"/>
  <c r="J65"/>
  <c r="I65"/>
  <c r="BI372"/>
  <c r="BH372"/>
  <c r="BG372"/>
  <c r="BF372"/>
  <c r="R372"/>
  <c r="Q372"/>
  <c r="X372"/>
  <c r="V372"/>
  <c r="T372"/>
  <c r="P372"/>
  <c r="BK372"/>
  <c r="K372"/>
  <c r="BE372"/>
  <c r="BI357"/>
  <c r="BH357"/>
  <c r="BG357"/>
  <c r="BF357"/>
  <c r="R357"/>
  <c r="Q357"/>
  <c r="X357"/>
  <c r="V357"/>
  <c r="T357"/>
  <c r="P357"/>
  <c r="BK357"/>
  <c r="K357"/>
  <c r="BE357"/>
  <c r="BI332"/>
  <c r="BH332"/>
  <c r="BG332"/>
  <c r="BF332"/>
  <c r="R332"/>
  <c r="R331"/>
  <c r="Q332"/>
  <c r="Q331"/>
  <c r="X332"/>
  <c r="X331"/>
  <c r="V332"/>
  <c r="V331"/>
  <c r="T332"/>
  <c r="T331"/>
  <c r="P332"/>
  <c r="BK332"/>
  <c r="BK331"/>
  <c r="K331"/>
  <c r="K332"/>
  <c r="BE332"/>
  <c r="K64"/>
  <c r="J64"/>
  <c r="I64"/>
  <c r="BI326"/>
  <c r="BH326"/>
  <c r="BG326"/>
  <c r="BF326"/>
  <c r="R326"/>
  <c r="Q326"/>
  <c r="X326"/>
  <c r="V326"/>
  <c r="T326"/>
  <c r="P326"/>
  <c r="BK326"/>
  <c r="K326"/>
  <c r="BE326"/>
  <c r="BI321"/>
  <c r="BH321"/>
  <c r="BG321"/>
  <c r="BF321"/>
  <c r="R321"/>
  <c r="Q321"/>
  <c r="X321"/>
  <c r="V321"/>
  <c r="T321"/>
  <c r="P321"/>
  <c r="BK321"/>
  <c r="K321"/>
  <c r="BE321"/>
  <c r="BI316"/>
  <c r="BH316"/>
  <c r="BG316"/>
  <c r="BF316"/>
  <c r="R316"/>
  <c r="Q316"/>
  <c r="X316"/>
  <c r="V316"/>
  <c r="T316"/>
  <c r="P316"/>
  <c r="BK316"/>
  <c r="K316"/>
  <c r="BE316"/>
  <c r="BI309"/>
  <c r="BH309"/>
  <c r="BG309"/>
  <c r="BF309"/>
  <c r="R309"/>
  <c r="Q309"/>
  <c r="X309"/>
  <c r="V309"/>
  <c r="T309"/>
  <c r="P309"/>
  <c r="BK309"/>
  <c r="K309"/>
  <c r="BE309"/>
  <c r="BI305"/>
  <c r="BH305"/>
  <c r="BG305"/>
  <c r="BF305"/>
  <c r="R305"/>
  <c r="Q305"/>
  <c r="X305"/>
  <c r="V305"/>
  <c r="T305"/>
  <c r="P305"/>
  <c r="BK305"/>
  <c r="K305"/>
  <c r="BE305"/>
  <c r="BI300"/>
  <c r="BH300"/>
  <c r="BG300"/>
  <c r="BF300"/>
  <c r="R300"/>
  <c r="Q300"/>
  <c r="X300"/>
  <c r="V300"/>
  <c r="T300"/>
  <c r="P300"/>
  <c r="BK300"/>
  <c r="K300"/>
  <c r="BE300"/>
  <c r="BI294"/>
  <c r="BH294"/>
  <c r="BG294"/>
  <c r="BF294"/>
  <c r="R294"/>
  <c r="Q294"/>
  <c r="X294"/>
  <c r="V294"/>
  <c r="T294"/>
  <c r="P294"/>
  <c r="BK294"/>
  <c r="K294"/>
  <c r="BE294"/>
  <c r="BI287"/>
  <c r="BH287"/>
  <c r="BG287"/>
  <c r="BF287"/>
  <c r="R287"/>
  <c r="Q287"/>
  <c r="X287"/>
  <c r="V287"/>
  <c r="T287"/>
  <c r="P287"/>
  <c r="BK287"/>
  <c r="K287"/>
  <c r="BE287"/>
  <c r="BI278"/>
  <c r="BH278"/>
  <c r="BG278"/>
  <c r="BF278"/>
  <c r="R278"/>
  <c r="Q278"/>
  <c r="X278"/>
  <c r="V278"/>
  <c r="T278"/>
  <c r="P278"/>
  <c r="BK278"/>
  <c r="K278"/>
  <c r="BE278"/>
  <c r="BI273"/>
  <c r="BH273"/>
  <c r="BG273"/>
  <c r="BF273"/>
  <c r="R273"/>
  <c r="Q273"/>
  <c r="X273"/>
  <c r="V273"/>
  <c r="T273"/>
  <c r="P273"/>
  <c r="BK273"/>
  <c r="K273"/>
  <c r="BE273"/>
  <c r="BI268"/>
  <c r="BH268"/>
  <c r="BG268"/>
  <c r="BF268"/>
  <c r="R268"/>
  <c r="Q268"/>
  <c r="X268"/>
  <c r="V268"/>
  <c r="T268"/>
  <c r="P268"/>
  <c r="BK268"/>
  <c r="K268"/>
  <c r="BE268"/>
  <c r="BI263"/>
  <c r="BH263"/>
  <c r="BG263"/>
  <c r="BF263"/>
  <c r="R263"/>
  <c r="Q263"/>
  <c r="X263"/>
  <c r="V263"/>
  <c r="T263"/>
  <c r="P263"/>
  <c r="BK263"/>
  <c r="K263"/>
  <c r="BE263"/>
  <c r="BI258"/>
  <c r="BH258"/>
  <c r="BG258"/>
  <c r="BF258"/>
  <c r="R258"/>
  <c r="Q258"/>
  <c r="X258"/>
  <c r="V258"/>
  <c r="T258"/>
  <c r="P258"/>
  <c r="BK258"/>
  <c r="K258"/>
  <c r="BE258"/>
  <c r="BI255"/>
  <c r="BH255"/>
  <c r="BG255"/>
  <c r="BF255"/>
  <c r="R255"/>
  <c r="Q255"/>
  <c r="X255"/>
  <c r="V255"/>
  <c r="T255"/>
  <c r="P255"/>
  <c r="BK255"/>
  <c r="K255"/>
  <c r="BE255"/>
  <c r="BI250"/>
  <c r="BH250"/>
  <c r="BG250"/>
  <c r="BF250"/>
  <c r="R250"/>
  <c r="Q250"/>
  <c r="X250"/>
  <c r="V250"/>
  <c r="T250"/>
  <c r="P250"/>
  <c r="BK250"/>
  <c r="K250"/>
  <c r="BE250"/>
  <c r="BI247"/>
  <c r="BH247"/>
  <c r="BG247"/>
  <c r="BF247"/>
  <c r="R247"/>
  <c r="Q247"/>
  <c r="X247"/>
  <c r="V247"/>
  <c r="T247"/>
  <c r="P247"/>
  <c r="BK247"/>
  <c r="K247"/>
  <c r="BE247"/>
  <c r="BI242"/>
  <c r="BH242"/>
  <c r="BG242"/>
  <c r="BF242"/>
  <c r="R242"/>
  <c r="Q242"/>
  <c r="X242"/>
  <c r="V242"/>
  <c r="T242"/>
  <c r="P242"/>
  <c r="BK242"/>
  <c r="K242"/>
  <c r="BE242"/>
  <c r="BI237"/>
  <c r="BH237"/>
  <c r="BG237"/>
  <c r="BF237"/>
  <c r="R237"/>
  <c r="Q237"/>
  <c r="X237"/>
  <c r="V237"/>
  <c r="T237"/>
  <c r="P237"/>
  <c r="BK237"/>
  <c r="K237"/>
  <c r="BE237"/>
  <c r="BI231"/>
  <c r="BH231"/>
  <c r="BG231"/>
  <c r="BF231"/>
  <c r="R231"/>
  <c r="Q231"/>
  <c r="X231"/>
  <c r="V231"/>
  <c r="T231"/>
  <c r="P231"/>
  <c r="BK231"/>
  <c r="K231"/>
  <c r="BE231"/>
  <c r="BI226"/>
  <c r="BH226"/>
  <c r="BG226"/>
  <c r="BF226"/>
  <c r="R226"/>
  <c r="Q226"/>
  <c r="X226"/>
  <c r="V226"/>
  <c r="T226"/>
  <c r="P226"/>
  <c r="BK226"/>
  <c r="K226"/>
  <c r="BE226"/>
  <c r="BI221"/>
  <c r="BH221"/>
  <c r="BG221"/>
  <c r="BF221"/>
  <c r="R221"/>
  <c r="Q221"/>
  <c r="X221"/>
  <c r="V221"/>
  <c r="T221"/>
  <c r="P221"/>
  <c r="BK221"/>
  <c r="K221"/>
  <c r="BE221"/>
  <c r="BI216"/>
  <c r="BH216"/>
  <c r="BG216"/>
  <c r="BF216"/>
  <c r="R216"/>
  <c r="Q216"/>
  <c r="X216"/>
  <c r="V216"/>
  <c r="T216"/>
  <c r="P216"/>
  <c r="BK216"/>
  <c r="K216"/>
  <c r="BE216"/>
  <c r="BI211"/>
  <c r="BH211"/>
  <c r="BG211"/>
  <c r="BF211"/>
  <c r="R211"/>
  <c r="Q211"/>
  <c r="X211"/>
  <c r="V211"/>
  <c r="T211"/>
  <c r="P211"/>
  <c r="BK211"/>
  <c r="K211"/>
  <c r="BE211"/>
  <c r="BI206"/>
  <c r="BH206"/>
  <c r="BG206"/>
  <c r="BF206"/>
  <c r="R206"/>
  <c r="Q206"/>
  <c r="X206"/>
  <c r="V206"/>
  <c r="T206"/>
  <c r="P206"/>
  <c r="BK206"/>
  <c r="K206"/>
  <c r="BE206"/>
  <c r="BI201"/>
  <c r="BH201"/>
  <c r="BG201"/>
  <c r="BF201"/>
  <c r="R201"/>
  <c r="Q201"/>
  <c r="X201"/>
  <c r="V201"/>
  <c r="T201"/>
  <c r="P201"/>
  <c r="BK201"/>
  <c r="K201"/>
  <c r="BE201"/>
  <c r="BI196"/>
  <c r="BH196"/>
  <c r="BG196"/>
  <c r="BF196"/>
  <c r="R196"/>
  <c r="Q196"/>
  <c r="X196"/>
  <c r="V196"/>
  <c r="T196"/>
  <c r="P196"/>
  <c r="BK196"/>
  <c r="K196"/>
  <c r="BE196"/>
  <c r="BI191"/>
  <c r="BH191"/>
  <c r="BG191"/>
  <c r="BF191"/>
  <c r="R191"/>
  <c r="Q191"/>
  <c r="X191"/>
  <c r="V191"/>
  <c r="T191"/>
  <c r="P191"/>
  <c r="BK191"/>
  <c r="K191"/>
  <c r="BE191"/>
  <c r="BI186"/>
  <c r="BH186"/>
  <c r="BG186"/>
  <c r="BF186"/>
  <c r="R186"/>
  <c r="Q186"/>
  <c r="X186"/>
  <c r="V186"/>
  <c r="T186"/>
  <c r="P186"/>
  <c r="BK186"/>
  <c r="K186"/>
  <c r="BE186"/>
  <c r="BI181"/>
  <c r="BH181"/>
  <c r="BG181"/>
  <c r="BF181"/>
  <c r="R181"/>
  <c r="Q181"/>
  <c r="X181"/>
  <c r="V181"/>
  <c r="T181"/>
  <c r="P181"/>
  <c r="BK181"/>
  <c r="K181"/>
  <c r="BE181"/>
  <c r="BI176"/>
  <c r="BH176"/>
  <c r="BG176"/>
  <c r="BF176"/>
  <c r="R176"/>
  <c r="Q176"/>
  <c r="X176"/>
  <c r="V176"/>
  <c r="T176"/>
  <c r="P176"/>
  <c r="BK176"/>
  <c r="K176"/>
  <c r="BE176"/>
  <c r="BI159"/>
  <c r="BH159"/>
  <c r="BG159"/>
  <c r="BF159"/>
  <c r="R159"/>
  <c r="Q159"/>
  <c r="X159"/>
  <c r="V159"/>
  <c r="T159"/>
  <c r="P159"/>
  <c r="BK159"/>
  <c r="K159"/>
  <c r="BE159"/>
  <c r="BI154"/>
  <c r="BH154"/>
  <c r="BG154"/>
  <c r="BF154"/>
  <c r="R154"/>
  <c r="Q154"/>
  <c r="X154"/>
  <c r="V154"/>
  <c r="T154"/>
  <c r="P154"/>
  <c r="BK154"/>
  <c r="K154"/>
  <c r="BE154"/>
  <c r="BI149"/>
  <c r="BH149"/>
  <c r="BG149"/>
  <c r="BF149"/>
  <c r="R149"/>
  <c r="Q149"/>
  <c r="X149"/>
  <c r="V149"/>
  <c r="T149"/>
  <c r="P149"/>
  <c r="BK149"/>
  <c r="K149"/>
  <c r="BE149"/>
  <c r="BI144"/>
  <c r="BH144"/>
  <c r="BG144"/>
  <c r="BF144"/>
  <c r="R144"/>
  <c r="Q144"/>
  <c r="X144"/>
  <c r="V144"/>
  <c r="T144"/>
  <c r="P144"/>
  <c r="BK144"/>
  <c r="K144"/>
  <c r="BE144"/>
  <c r="BI139"/>
  <c r="BH139"/>
  <c r="BG139"/>
  <c r="BF139"/>
  <c r="R139"/>
  <c r="Q139"/>
  <c r="X139"/>
  <c r="V139"/>
  <c r="T139"/>
  <c r="P139"/>
  <c r="BK139"/>
  <c r="K139"/>
  <c r="BE139"/>
  <c r="BI134"/>
  <c r="BH134"/>
  <c r="BG134"/>
  <c r="BF134"/>
  <c r="R134"/>
  <c r="Q134"/>
  <c r="X134"/>
  <c r="V134"/>
  <c r="T134"/>
  <c r="P134"/>
  <c r="BK134"/>
  <c r="K134"/>
  <c r="BE134"/>
  <c r="BI125"/>
  <c r="BH125"/>
  <c r="BG125"/>
  <c r="BF125"/>
  <c r="R125"/>
  <c r="Q125"/>
  <c r="X125"/>
  <c r="V125"/>
  <c r="T125"/>
  <c r="P125"/>
  <c r="BK125"/>
  <c r="K125"/>
  <c r="BE125"/>
  <c r="BI120"/>
  <c r="BH120"/>
  <c r="BG120"/>
  <c r="BF120"/>
  <c r="R120"/>
  <c r="Q120"/>
  <c r="X120"/>
  <c r="V120"/>
  <c r="T120"/>
  <c r="P120"/>
  <c r="BK120"/>
  <c r="K120"/>
  <c r="BE120"/>
  <c r="BI114"/>
  <c r="BH114"/>
  <c r="BG114"/>
  <c r="BF114"/>
  <c r="R114"/>
  <c r="Q114"/>
  <c r="X114"/>
  <c r="V114"/>
  <c r="T114"/>
  <c r="P114"/>
  <c r="BK114"/>
  <c r="K114"/>
  <c r="BE114"/>
  <c r="BI109"/>
  <c r="BH109"/>
  <c r="BG109"/>
  <c r="BF109"/>
  <c r="R109"/>
  <c r="Q109"/>
  <c r="X109"/>
  <c r="V109"/>
  <c r="T109"/>
  <c r="P109"/>
  <c r="BK109"/>
  <c r="K109"/>
  <c r="BE109"/>
  <c r="BI104"/>
  <c r="BH104"/>
  <c r="BG104"/>
  <c r="BF104"/>
  <c r="R104"/>
  <c r="Q104"/>
  <c r="X104"/>
  <c r="V104"/>
  <c r="T104"/>
  <c r="P104"/>
  <c r="BK104"/>
  <c r="K104"/>
  <c r="BE104"/>
  <c r="BI99"/>
  <c r="BH99"/>
  <c r="BG99"/>
  <c r="BF99"/>
  <c r="R99"/>
  <c r="Q99"/>
  <c r="X99"/>
  <c r="V99"/>
  <c r="T99"/>
  <c r="P99"/>
  <c r="BK99"/>
  <c r="K99"/>
  <c r="BE99"/>
  <c r="BI94"/>
  <c r="BH94"/>
  <c r="BG94"/>
  <c r="BF94"/>
  <c r="R94"/>
  <c r="Q94"/>
  <c r="X94"/>
  <c r="V94"/>
  <c r="T94"/>
  <c r="P94"/>
  <c r="BK94"/>
  <c r="K94"/>
  <c r="BE94"/>
  <c r="BI89"/>
  <c r="F39"/>
  <c i="1" r="BF61"/>
  <c i="8" r="BH89"/>
  <c r="F38"/>
  <c i="1" r="BE61"/>
  <c i="8" r="BG89"/>
  <c r="F37"/>
  <c i="1" r="BD61"/>
  <c i="8" r="BF89"/>
  <c r="K36"/>
  <c i="1" r="AY61"/>
  <c i="8" r="F36"/>
  <c i="1" r="BC61"/>
  <c i="8" r="R89"/>
  <c r="R88"/>
  <c r="R87"/>
  <c r="R86"/>
  <c r="J61"/>
  <c r="Q89"/>
  <c r="Q88"/>
  <c r="Q87"/>
  <c r="Q86"/>
  <c r="I61"/>
  <c r="X89"/>
  <c r="X88"/>
  <c r="X87"/>
  <c r="X86"/>
  <c r="V89"/>
  <c r="V88"/>
  <c r="V87"/>
  <c r="V86"/>
  <c r="T89"/>
  <c r="T88"/>
  <c r="T87"/>
  <c r="T86"/>
  <c i="1" r="AW61"/>
  <c i="8" r="P89"/>
  <c r="BK89"/>
  <c r="BK88"/>
  <c r="K88"/>
  <c r="BK87"/>
  <c r="K87"/>
  <c r="BK86"/>
  <c r="K86"/>
  <c r="K61"/>
  <c r="K32"/>
  <c i="1" r="AG61"/>
  <c i="8" r="K89"/>
  <c r="BE89"/>
  <c r="K35"/>
  <c i="1" r="AX61"/>
  <c i="8" r="F35"/>
  <c i="1" r="BB61"/>
  <c i="8" r="K63"/>
  <c r="J63"/>
  <c r="I63"/>
  <c r="K62"/>
  <c r="J62"/>
  <c r="I62"/>
  <c r="J83"/>
  <c r="J82"/>
  <c r="F82"/>
  <c r="F80"/>
  <c r="E78"/>
  <c r="K31"/>
  <c i="1" r="AT61"/>
  <c i="8" r="K30"/>
  <c i="1" r="AS61"/>
  <c i="8" r="J57"/>
  <c r="J56"/>
  <c r="F56"/>
  <c r="F54"/>
  <c r="E52"/>
  <c r="K41"/>
  <c r="J18"/>
  <c r="E18"/>
  <c r="F83"/>
  <c r="F57"/>
  <c r="J17"/>
  <c r="J12"/>
  <c r="J80"/>
  <c r="J54"/>
  <c r="E7"/>
  <c r="E76"/>
  <c r="E50"/>
  <c i="7" r="K39"/>
  <c r="K38"/>
  <c i="1" r="BA60"/>
  <c i="7" r="K37"/>
  <c i="1" r="AZ60"/>
  <c i="7" r="BI138"/>
  <c r="BH138"/>
  <c r="BG138"/>
  <c r="BF138"/>
  <c r="R138"/>
  <c r="R137"/>
  <c r="Q138"/>
  <c r="Q137"/>
  <c r="X138"/>
  <c r="X137"/>
  <c r="V138"/>
  <c r="V137"/>
  <c r="T138"/>
  <c r="T137"/>
  <c r="P138"/>
  <c r="BK138"/>
  <c r="BK137"/>
  <c r="K137"/>
  <c r="K138"/>
  <c r="BE138"/>
  <c r="K64"/>
  <c r="J64"/>
  <c r="I64"/>
  <c r="BI132"/>
  <c r="BH132"/>
  <c r="BG132"/>
  <c r="BF132"/>
  <c r="R132"/>
  <c r="Q132"/>
  <c r="X132"/>
  <c r="V132"/>
  <c r="T132"/>
  <c r="P132"/>
  <c r="BK132"/>
  <c r="K132"/>
  <c r="BE132"/>
  <c r="BI127"/>
  <c r="BH127"/>
  <c r="BG127"/>
  <c r="BF127"/>
  <c r="R127"/>
  <c r="Q127"/>
  <c r="X127"/>
  <c r="V127"/>
  <c r="T127"/>
  <c r="P127"/>
  <c r="BK127"/>
  <c r="K127"/>
  <c r="BE127"/>
  <c r="BI122"/>
  <c r="BH122"/>
  <c r="BG122"/>
  <c r="BF122"/>
  <c r="R122"/>
  <c r="Q122"/>
  <c r="X122"/>
  <c r="V122"/>
  <c r="T122"/>
  <c r="P122"/>
  <c r="BK122"/>
  <c r="K122"/>
  <c r="BE122"/>
  <c r="BI117"/>
  <c r="BH117"/>
  <c r="BG117"/>
  <c r="BF117"/>
  <c r="R117"/>
  <c r="Q117"/>
  <c r="X117"/>
  <c r="V117"/>
  <c r="T117"/>
  <c r="P117"/>
  <c r="BK117"/>
  <c r="K117"/>
  <c r="BE117"/>
  <c r="BI112"/>
  <c r="BH112"/>
  <c r="BG112"/>
  <c r="BF112"/>
  <c r="R112"/>
  <c r="Q112"/>
  <c r="X112"/>
  <c r="V112"/>
  <c r="T112"/>
  <c r="P112"/>
  <c r="BK112"/>
  <c r="K112"/>
  <c r="BE112"/>
  <c r="BI107"/>
  <c r="BH107"/>
  <c r="BG107"/>
  <c r="BF107"/>
  <c r="R107"/>
  <c r="Q107"/>
  <c r="X107"/>
  <c r="V107"/>
  <c r="T107"/>
  <c r="P107"/>
  <c r="BK107"/>
  <c r="K107"/>
  <c r="BE107"/>
  <c r="BI102"/>
  <c r="BH102"/>
  <c r="BG102"/>
  <c r="BF102"/>
  <c r="R102"/>
  <c r="Q102"/>
  <c r="X102"/>
  <c r="V102"/>
  <c r="T102"/>
  <c r="P102"/>
  <c r="BK102"/>
  <c r="K102"/>
  <c r="BE102"/>
  <c r="BI97"/>
  <c r="BH97"/>
  <c r="BG97"/>
  <c r="BF97"/>
  <c r="R97"/>
  <c r="Q97"/>
  <c r="X97"/>
  <c r="V97"/>
  <c r="T97"/>
  <c r="P97"/>
  <c r="BK97"/>
  <c r="K97"/>
  <c r="BE97"/>
  <c r="BI92"/>
  <c r="BH92"/>
  <c r="BG92"/>
  <c r="BF92"/>
  <c r="R92"/>
  <c r="Q92"/>
  <c r="X92"/>
  <c r="V92"/>
  <c r="T92"/>
  <c r="P92"/>
  <c r="BK92"/>
  <c r="K92"/>
  <c r="BE92"/>
  <c r="BI87"/>
  <c r="F39"/>
  <c i="1" r="BF60"/>
  <c i="7" r="BH87"/>
  <c r="F38"/>
  <c i="1" r="BE60"/>
  <c i="7" r="BG87"/>
  <c r="F37"/>
  <c i="1" r="BD60"/>
  <c i="7" r="BF87"/>
  <c r="K36"/>
  <c i="1" r="AY60"/>
  <c i="7" r="F36"/>
  <c i="1" r="BC60"/>
  <c i="7" r="R87"/>
  <c r="R86"/>
  <c r="R85"/>
  <c r="R84"/>
  <c r="J61"/>
  <c r="Q87"/>
  <c r="Q86"/>
  <c r="Q85"/>
  <c r="Q84"/>
  <c r="I61"/>
  <c r="X87"/>
  <c r="X86"/>
  <c r="X85"/>
  <c r="X84"/>
  <c r="V87"/>
  <c r="V86"/>
  <c r="V85"/>
  <c r="V84"/>
  <c r="T87"/>
  <c r="T86"/>
  <c r="T85"/>
  <c r="T84"/>
  <c i="1" r="AW60"/>
  <c i="7" r="P87"/>
  <c r="BK87"/>
  <c r="BK86"/>
  <c r="K86"/>
  <c r="BK85"/>
  <c r="K85"/>
  <c r="BK84"/>
  <c r="K84"/>
  <c r="K61"/>
  <c r="K32"/>
  <c i="1" r="AG60"/>
  <c i="7" r="K87"/>
  <c r="BE87"/>
  <c r="K35"/>
  <c i="1" r="AX60"/>
  <c i="7" r="F35"/>
  <c i="1" r="BB60"/>
  <c i="7" r="K63"/>
  <c r="J63"/>
  <c r="I63"/>
  <c r="K62"/>
  <c r="J62"/>
  <c r="I62"/>
  <c r="J81"/>
  <c r="J80"/>
  <c r="F80"/>
  <c r="F78"/>
  <c r="E76"/>
  <c r="K31"/>
  <c i="1" r="AT60"/>
  <c i="7" r="K30"/>
  <c i="1" r="AS60"/>
  <c i="7" r="J57"/>
  <c r="J56"/>
  <c r="F56"/>
  <c r="F54"/>
  <c r="E52"/>
  <c r="K41"/>
  <c r="J18"/>
  <c r="E18"/>
  <c r="F81"/>
  <c r="F57"/>
  <c r="J17"/>
  <c r="J12"/>
  <c r="J78"/>
  <c r="J54"/>
  <c r="E7"/>
  <c r="E74"/>
  <c r="E50"/>
  <c i="6" r="K39"/>
  <c r="K38"/>
  <c i="1" r="BA59"/>
  <c i="6" r="K37"/>
  <c i="1" r="AZ59"/>
  <c i="6" r="BI402"/>
  <c r="BH402"/>
  <c r="BG402"/>
  <c r="BF402"/>
  <c r="R402"/>
  <c r="R401"/>
  <c r="Q402"/>
  <c r="Q401"/>
  <c r="X402"/>
  <c r="X401"/>
  <c r="V402"/>
  <c r="V401"/>
  <c r="T402"/>
  <c r="T401"/>
  <c r="P402"/>
  <c r="BK402"/>
  <c r="BK401"/>
  <c r="K401"/>
  <c r="K402"/>
  <c r="BE402"/>
  <c r="K66"/>
  <c r="J66"/>
  <c r="I66"/>
  <c r="BI398"/>
  <c r="BH398"/>
  <c r="BG398"/>
  <c r="BF398"/>
  <c r="R398"/>
  <c r="Q398"/>
  <c r="X398"/>
  <c r="V398"/>
  <c r="T398"/>
  <c r="P398"/>
  <c r="BK398"/>
  <c r="K398"/>
  <c r="BE398"/>
  <c r="BI393"/>
  <c r="BH393"/>
  <c r="BG393"/>
  <c r="BF393"/>
  <c r="R393"/>
  <c r="Q393"/>
  <c r="X393"/>
  <c r="V393"/>
  <c r="T393"/>
  <c r="P393"/>
  <c r="BK393"/>
  <c r="K393"/>
  <c r="BE393"/>
  <c r="BI389"/>
  <c r="BH389"/>
  <c r="BG389"/>
  <c r="BF389"/>
  <c r="R389"/>
  <c r="R388"/>
  <c r="Q389"/>
  <c r="Q388"/>
  <c r="X389"/>
  <c r="X388"/>
  <c r="V389"/>
  <c r="V388"/>
  <c r="T389"/>
  <c r="T388"/>
  <c r="P389"/>
  <c r="BK389"/>
  <c r="BK388"/>
  <c r="K388"/>
  <c r="K389"/>
  <c r="BE389"/>
  <c r="K65"/>
  <c r="J65"/>
  <c r="I65"/>
  <c r="BI382"/>
  <c r="BH382"/>
  <c r="BG382"/>
  <c r="BF382"/>
  <c r="R382"/>
  <c r="Q382"/>
  <c r="X382"/>
  <c r="V382"/>
  <c r="T382"/>
  <c r="P382"/>
  <c r="BK382"/>
  <c r="K382"/>
  <c r="BE382"/>
  <c r="BI376"/>
  <c r="BH376"/>
  <c r="BG376"/>
  <c r="BF376"/>
  <c r="R376"/>
  <c r="Q376"/>
  <c r="X376"/>
  <c r="V376"/>
  <c r="T376"/>
  <c r="P376"/>
  <c r="BK376"/>
  <c r="K376"/>
  <c r="BE376"/>
  <c r="BI363"/>
  <c r="BH363"/>
  <c r="BG363"/>
  <c r="BF363"/>
  <c r="R363"/>
  <c r="Q363"/>
  <c r="X363"/>
  <c r="V363"/>
  <c r="T363"/>
  <c r="P363"/>
  <c r="BK363"/>
  <c r="K363"/>
  <c r="BE363"/>
  <c r="BI332"/>
  <c r="BH332"/>
  <c r="BG332"/>
  <c r="BF332"/>
  <c r="R332"/>
  <c r="R331"/>
  <c r="Q332"/>
  <c r="Q331"/>
  <c r="X332"/>
  <c r="X331"/>
  <c r="V332"/>
  <c r="V331"/>
  <c r="T332"/>
  <c r="T331"/>
  <c r="P332"/>
  <c r="BK332"/>
  <c r="BK331"/>
  <c r="K331"/>
  <c r="K332"/>
  <c r="BE332"/>
  <c r="K64"/>
  <c r="J64"/>
  <c r="I64"/>
  <c r="BI329"/>
  <c r="BH329"/>
  <c r="BG329"/>
  <c r="BF329"/>
  <c r="R329"/>
  <c r="Q329"/>
  <c r="X329"/>
  <c r="V329"/>
  <c r="T329"/>
  <c r="P329"/>
  <c r="BK329"/>
  <c r="K329"/>
  <c r="BE329"/>
  <c r="BI324"/>
  <c r="BH324"/>
  <c r="BG324"/>
  <c r="BF324"/>
  <c r="R324"/>
  <c r="Q324"/>
  <c r="X324"/>
  <c r="V324"/>
  <c r="T324"/>
  <c r="P324"/>
  <c r="BK324"/>
  <c r="K324"/>
  <c r="BE324"/>
  <c r="BI319"/>
  <c r="BH319"/>
  <c r="BG319"/>
  <c r="BF319"/>
  <c r="R319"/>
  <c r="Q319"/>
  <c r="X319"/>
  <c r="V319"/>
  <c r="T319"/>
  <c r="P319"/>
  <c r="BK319"/>
  <c r="K319"/>
  <c r="BE319"/>
  <c r="BI314"/>
  <c r="BH314"/>
  <c r="BG314"/>
  <c r="BF314"/>
  <c r="R314"/>
  <c r="Q314"/>
  <c r="X314"/>
  <c r="V314"/>
  <c r="T314"/>
  <c r="P314"/>
  <c r="BK314"/>
  <c r="K314"/>
  <c r="BE314"/>
  <c r="BI307"/>
  <c r="BH307"/>
  <c r="BG307"/>
  <c r="BF307"/>
  <c r="R307"/>
  <c r="Q307"/>
  <c r="X307"/>
  <c r="V307"/>
  <c r="T307"/>
  <c r="P307"/>
  <c r="BK307"/>
  <c r="K307"/>
  <c r="BE307"/>
  <c r="BI303"/>
  <c r="BH303"/>
  <c r="BG303"/>
  <c r="BF303"/>
  <c r="R303"/>
  <c r="Q303"/>
  <c r="X303"/>
  <c r="V303"/>
  <c r="T303"/>
  <c r="P303"/>
  <c r="BK303"/>
  <c r="K303"/>
  <c r="BE303"/>
  <c r="BI298"/>
  <c r="BH298"/>
  <c r="BG298"/>
  <c r="BF298"/>
  <c r="R298"/>
  <c r="Q298"/>
  <c r="X298"/>
  <c r="V298"/>
  <c r="T298"/>
  <c r="P298"/>
  <c r="BK298"/>
  <c r="K298"/>
  <c r="BE298"/>
  <c r="BI292"/>
  <c r="BH292"/>
  <c r="BG292"/>
  <c r="BF292"/>
  <c r="R292"/>
  <c r="Q292"/>
  <c r="X292"/>
  <c r="V292"/>
  <c r="T292"/>
  <c r="P292"/>
  <c r="BK292"/>
  <c r="K292"/>
  <c r="BE292"/>
  <c r="BI287"/>
  <c r="BH287"/>
  <c r="BG287"/>
  <c r="BF287"/>
  <c r="R287"/>
  <c r="Q287"/>
  <c r="X287"/>
  <c r="V287"/>
  <c r="T287"/>
  <c r="P287"/>
  <c r="BK287"/>
  <c r="K287"/>
  <c r="BE287"/>
  <c r="BI279"/>
  <c r="BH279"/>
  <c r="BG279"/>
  <c r="BF279"/>
  <c r="R279"/>
  <c r="Q279"/>
  <c r="X279"/>
  <c r="V279"/>
  <c r="T279"/>
  <c r="P279"/>
  <c r="BK279"/>
  <c r="K279"/>
  <c r="BE279"/>
  <c r="BI271"/>
  <c r="BH271"/>
  <c r="BG271"/>
  <c r="BF271"/>
  <c r="R271"/>
  <c r="Q271"/>
  <c r="X271"/>
  <c r="V271"/>
  <c r="T271"/>
  <c r="P271"/>
  <c r="BK271"/>
  <c r="K271"/>
  <c r="BE271"/>
  <c r="BI266"/>
  <c r="BH266"/>
  <c r="BG266"/>
  <c r="BF266"/>
  <c r="R266"/>
  <c r="Q266"/>
  <c r="X266"/>
  <c r="V266"/>
  <c r="T266"/>
  <c r="P266"/>
  <c r="BK266"/>
  <c r="K266"/>
  <c r="BE266"/>
  <c r="BI261"/>
  <c r="BH261"/>
  <c r="BG261"/>
  <c r="BF261"/>
  <c r="R261"/>
  <c r="Q261"/>
  <c r="X261"/>
  <c r="V261"/>
  <c r="T261"/>
  <c r="P261"/>
  <c r="BK261"/>
  <c r="K261"/>
  <c r="BE261"/>
  <c r="BI256"/>
  <c r="BH256"/>
  <c r="BG256"/>
  <c r="BF256"/>
  <c r="R256"/>
  <c r="Q256"/>
  <c r="X256"/>
  <c r="V256"/>
  <c r="T256"/>
  <c r="P256"/>
  <c r="BK256"/>
  <c r="K256"/>
  <c r="BE256"/>
  <c r="BI253"/>
  <c r="BH253"/>
  <c r="BG253"/>
  <c r="BF253"/>
  <c r="R253"/>
  <c r="Q253"/>
  <c r="X253"/>
  <c r="V253"/>
  <c r="T253"/>
  <c r="P253"/>
  <c r="BK253"/>
  <c r="K253"/>
  <c r="BE253"/>
  <c r="BI248"/>
  <c r="BH248"/>
  <c r="BG248"/>
  <c r="BF248"/>
  <c r="R248"/>
  <c r="Q248"/>
  <c r="X248"/>
  <c r="V248"/>
  <c r="T248"/>
  <c r="P248"/>
  <c r="BK248"/>
  <c r="K248"/>
  <c r="BE248"/>
  <c r="BI245"/>
  <c r="BH245"/>
  <c r="BG245"/>
  <c r="BF245"/>
  <c r="R245"/>
  <c r="Q245"/>
  <c r="X245"/>
  <c r="V245"/>
  <c r="T245"/>
  <c r="P245"/>
  <c r="BK245"/>
  <c r="K245"/>
  <c r="BE245"/>
  <c r="BI240"/>
  <c r="BH240"/>
  <c r="BG240"/>
  <c r="BF240"/>
  <c r="R240"/>
  <c r="Q240"/>
  <c r="X240"/>
  <c r="V240"/>
  <c r="T240"/>
  <c r="P240"/>
  <c r="BK240"/>
  <c r="K240"/>
  <c r="BE240"/>
  <c r="BI235"/>
  <c r="BH235"/>
  <c r="BG235"/>
  <c r="BF235"/>
  <c r="R235"/>
  <c r="Q235"/>
  <c r="X235"/>
  <c r="V235"/>
  <c r="T235"/>
  <c r="P235"/>
  <c r="BK235"/>
  <c r="K235"/>
  <c r="BE235"/>
  <c r="BI229"/>
  <c r="BH229"/>
  <c r="BG229"/>
  <c r="BF229"/>
  <c r="R229"/>
  <c r="Q229"/>
  <c r="X229"/>
  <c r="V229"/>
  <c r="T229"/>
  <c r="P229"/>
  <c r="BK229"/>
  <c r="K229"/>
  <c r="BE229"/>
  <c r="BI224"/>
  <c r="BH224"/>
  <c r="BG224"/>
  <c r="BF224"/>
  <c r="R224"/>
  <c r="Q224"/>
  <c r="X224"/>
  <c r="V224"/>
  <c r="T224"/>
  <c r="P224"/>
  <c r="BK224"/>
  <c r="K224"/>
  <c r="BE224"/>
  <c r="BI219"/>
  <c r="BH219"/>
  <c r="BG219"/>
  <c r="BF219"/>
  <c r="R219"/>
  <c r="Q219"/>
  <c r="X219"/>
  <c r="V219"/>
  <c r="T219"/>
  <c r="P219"/>
  <c r="BK219"/>
  <c r="K219"/>
  <c r="BE219"/>
  <c r="BI214"/>
  <c r="BH214"/>
  <c r="BG214"/>
  <c r="BF214"/>
  <c r="R214"/>
  <c r="Q214"/>
  <c r="X214"/>
  <c r="V214"/>
  <c r="T214"/>
  <c r="P214"/>
  <c r="BK214"/>
  <c r="K214"/>
  <c r="BE214"/>
  <c r="BI209"/>
  <c r="BH209"/>
  <c r="BG209"/>
  <c r="BF209"/>
  <c r="R209"/>
  <c r="Q209"/>
  <c r="X209"/>
  <c r="V209"/>
  <c r="T209"/>
  <c r="P209"/>
  <c r="BK209"/>
  <c r="K209"/>
  <c r="BE209"/>
  <c r="BI203"/>
  <c r="BH203"/>
  <c r="BG203"/>
  <c r="BF203"/>
  <c r="R203"/>
  <c r="Q203"/>
  <c r="X203"/>
  <c r="V203"/>
  <c r="T203"/>
  <c r="P203"/>
  <c r="BK203"/>
  <c r="K203"/>
  <c r="BE203"/>
  <c r="BI198"/>
  <c r="BH198"/>
  <c r="BG198"/>
  <c r="BF198"/>
  <c r="R198"/>
  <c r="Q198"/>
  <c r="X198"/>
  <c r="V198"/>
  <c r="T198"/>
  <c r="P198"/>
  <c r="BK198"/>
  <c r="K198"/>
  <c r="BE198"/>
  <c r="BI193"/>
  <c r="BH193"/>
  <c r="BG193"/>
  <c r="BF193"/>
  <c r="R193"/>
  <c r="Q193"/>
  <c r="X193"/>
  <c r="V193"/>
  <c r="T193"/>
  <c r="P193"/>
  <c r="BK193"/>
  <c r="K193"/>
  <c r="BE193"/>
  <c r="BI188"/>
  <c r="BH188"/>
  <c r="BG188"/>
  <c r="BF188"/>
  <c r="R188"/>
  <c r="Q188"/>
  <c r="X188"/>
  <c r="V188"/>
  <c r="T188"/>
  <c r="P188"/>
  <c r="BK188"/>
  <c r="K188"/>
  <c r="BE188"/>
  <c r="BI183"/>
  <c r="BH183"/>
  <c r="BG183"/>
  <c r="BF183"/>
  <c r="R183"/>
  <c r="Q183"/>
  <c r="X183"/>
  <c r="V183"/>
  <c r="T183"/>
  <c r="P183"/>
  <c r="BK183"/>
  <c r="K183"/>
  <c r="BE183"/>
  <c r="BI178"/>
  <c r="BH178"/>
  <c r="BG178"/>
  <c r="BF178"/>
  <c r="R178"/>
  <c r="Q178"/>
  <c r="X178"/>
  <c r="V178"/>
  <c r="T178"/>
  <c r="P178"/>
  <c r="BK178"/>
  <c r="K178"/>
  <c r="BE178"/>
  <c r="BI173"/>
  <c r="BH173"/>
  <c r="BG173"/>
  <c r="BF173"/>
  <c r="R173"/>
  <c r="Q173"/>
  <c r="X173"/>
  <c r="V173"/>
  <c r="T173"/>
  <c r="P173"/>
  <c r="BK173"/>
  <c r="K173"/>
  <c r="BE173"/>
  <c r="BI168"/>
  <c r="BH168"/>
  <c r="BG168"/>
  <c r="BF168"/>
  <c r="R168"/>
  <c r="Q168"/>
  <c r="X168"/>
  <c r="V168"/>
  <c r="T168"/>
  <c r="P168"/>
  <c r="BK168"/>
  <c r="K168"/>
  <c r="BE168"/>
  <c r="BI153"/>
  <c r="BH153"/>
  <c r="BG153"/>
  <c r="BF153"/>
  <c r="R153"/>
  <c r="Q153"/>
  <c r="X153"/>
  <c r="V153"/>
  <c r="T153"/>
  <c r="P153"/>
  <c r="BK153"/>
  <c r="K153"/>
  <c r="BE153"/>
  <c r="BI148"/>
  <c r="BH148"/>
  <c r="BG148"/>
  <c r="BF148"/>
  <c r="R148"/>
  <c r="Q148"/>
  <c r="X148"/>
  <c r="V148"/>
  <c r="T148"/>
  <c r="P148"/>
  <c r="BK148"/>
  <c r="K148"/>
  <c r="BE148"/>
  <c r="BI143"/>
  <c r="BH143"/>
  <c r="BG143"/>
  <c r="BF143"/>
  <c r="R143"/>
  <c r="Q143"/>
  <c r="X143"/>
  <c r="V143"/>
  <c r="T143"/>
  <c r="P143"/>
  <c r="BK143"/>
  <c r="K143"/>
  <c r="BE143"/>
  <c r="BI138"/>
  <c r="BH138"/>
  <c r="BG138"/>
  <c r="BF138"/>
  <c r="R138"/>
  <c r="Q138"/>
  <c r="X138"/>
  <c r="V138"/>
  <c r="T138"/>
  <c r="P138"/>
  <c r="BK138"/>
  <c r="K138"/>
  <c r="BE138"/>
  <c r="BI133"/>
  <c r="BH133"/>
  <c r="BG133"/>
  <c r="BF133"/>
  <c r="R133"/>
  <c r="Q133"/>
  <c r="X133"/>
  <c r="V133"/>
  <c r="T133"/>
  <c r="P133"/>
  <c r="BK133"/>
  <c r="K133"/>
  <c r="BE133"/>
  <c r="BI128"/>
  <c r="BH128"/>
  <c r="BG128"/>
  <c r="BF128"/>
  <c r="R128"/>
  <c r="Q128"/>
  <c r="X128"/>
  <c r="V128"/>
  <c r="T128"/>
  <c r="P128"/>
  <c r="BK128"/>
  <c r="K128"/>
  <c r="BE128"/>
  <c r="BI119"/>
  <c r="BH119"/>
  <c r="BG119"/>
  <c r="BF119"/>
  <c r="R119"/>
  <c r="Q119"/>
  <c r="X119"/>
  <c r="V119"/>
  <c r="T119"/>
  <c r="P119"/>
  <c r="BK119"/>
  <c r="K119"/>
  <c r="BE119"/>
  <c r="BI114"/>
  <c r="BH114"/>
  <c r="BG114"/>
  <c r="BF114"/>
  <c r="R114"/>
  <c r="Q114"/>
  <c r="X114"/>
  <c r="V114"/>
  <c r="T114"/>
  <c r="P114"/>
  <c r="BK114"/>
  <c r="K114"/>
  <c r="BE114"/>
  <c r="BI109"/>
  <c r="BH109"/>
  <c r="BG109"/>
  <c r="BF109"/>
  <c r="R109"/>
  <c r="Q109"/>
  <c r="X109"/>
  <c r="V109"/>
  <c r="T109"/>
  <c r="P109"/>
  <c r="BK109"/>
  <c r="K109"/>
  <c r="BE109"/>
  <c r="BI104"/>
  <c r="BH104"/>
  <c r="BG104"/>
  <c r="BF104"/>
  <c r="R104"/>
  <c r="Q104"/>
  <c r="X104"/>
  <c r="V104"/>
  <c r="T104"/>
  <c r="P104"/>
  <c r="BK104"/>
  <c r="K104"/>
  <c r="BE104"/>
  <c r="BI99"/>
  <c r="BH99"/>
  <c r="BG99"/>
  <c r="BF99"/>
  <c r="R99"/>
  <c r="Q99"/>
  <c r="X99"/>
  <c r="V99"/>
  <c r="T99"/>
  <c r="P99"/>
  <c r="BK99"/>
  <c r="K99"/>
  <c r="BE99"/>
  <c r="BI94"/>
  <c r="BH94"/>
  <c r="BG94"/>
  <c r="BF94"/>
  <c r="R94"/>
  <c r="Q94"/>
  <c r="X94"/>
  <c r="V94"/>
  <c r="T94"/>
  <c r="P94"/>
  <c r="BK94"/>
  <c r="K94"/>
  <c r="BE94"/>
  <c r="BI89"/>
  <c r="F39"/>
  <c i="1" r="BF59"/>
  <c i="6" r="BH89"/>
  <c r="F38"/>
  <c i="1" r="BE59"/>
  <c i="6" r="BG89"/>
  <c r="F37"/>
  <c i="1" r="BD59"/>
  <c i="6" r="BF89"/>
  <c r="K36"/>
  <c i="1" r="AY59"/>
  <c i="6" r="F36"/>
  <c i="1" r="BC59"/>
  <c i="6" r="R89"/>
  <c r="R88"/>
  <c r="R87"/>
  <c r="R86"/>
  <c r="J61"/>
  <c r="Q89"/>
  <c r="Q88"/>
  <c r="Q87"/>
  <c r="Q86"/>
  <c r="I61"/>
  <c r="X89"/>
  <c r="X88"/>
  <c r="X87"/>
  <c r="X86"/>
  <c r="V89"/>
  <c r="V88"/>
  <c r="V87"/>
  <c r="V86"/>
  <c r="T89"/>
  <c r="T88"/>
  <c r="T87"/>
  <c r="T86"/>
  <c i="1" r="AW59"/>
  <c i="6" r="P89"/>
  <c r="BK89"/>
  <c r="BK88"/>
  <c r="K88"/>
  <c r="BK87"/>
  <c r="K87"/>
  <c r="BK86"/>
  <c r="K86"/>
  <c r="K61"/>
  <c r="K32"/>
  <c i="1" r="AG59"/>
  <c i="6" r="K89"/>
  <c r="BE89"/>
  <c r="K35"/>
  <c i="1" r="AX59"/>
  <c i="6" r="F35"/>
  <c i="1" r="BB59"/>
  <c i="6" r="K63"/>
  <c r="J63"/>
  <c r="I63"/>
  <c r="K62"/>
  <c r="J62"/>
  <c r="I62"/>
  <c r="J83"/>
  <c r="J82"/>
  <c r="F82"/>
  <c r="F80"/>
  <c r="E78"/>
  <c r="K31"/>
  <c i="1" r="AT59"/>
  <c i="6" r="K30"/>
  <c i="1" r="AS59"/>
  <c i="6" r="J57"/>
  <c r="J56"/>
  <c r="F56"/>
  <c r="F54"/>
  <c r="E52"/>
  <c r="K41"/>
  <c r="J18"/>
  <c r="E18"/>
  <c r="F83"/>
  <c r="F57"/>
  <c r="J17"/>
  <c r="J12"/>
  <c r="J80"/>
  <c r="J54"/>
  <c r="E7"/>
  <c r="E76"/>
  <c r="E50"/>
  <c i="5" r="K39"/>
  <c r="K38"/>
  <c i="1" r="BA58"/>
  <c i="5" r="K37"/>
  <c i="1" r="AZ58"/>
  <c i="5" r="BI148"/>
  <c r="BH148"/>
  <c r="BG148"/>
  <c r="BF148"/>
  <c r="R148"/>
  <c r="R147"/>
  <c r="Q148"/>
  <c r="Q147"/>
  <c r="X148"/>
  <c r="X147"/>
  <c r="V148"/>
  <c r="V147"/>
  <c r="T148"/>
  <c r="T147"/>
  <c r="P148"/>
  <c r="BK148"/>
  <c r="BK147"/>
  <c r="K147"/>
  <c r="K148"/>
  <c r="BE148"/>
  <c r="K64"/>
  <c r="J64"/>
  <c r="I64"/>
  <c r="BI142"/>
  <c r="BH142"/>
  <c r="BG142"/>
  <c r="BF142"/>
  <c r="R142"/>
  <c r="Q142"/>
  <c r="X142"/>
  <c r="V142"/>
  <c r="T142"/>
  <c r="P142"/>
  <c r="BK142"/>
  <c r="K142"/>
  <c r="BE142"/>
  <c r="BI137"/>
  <c r="BH137"/>
  <c r="BG137"/>
  <c r="BF137"/>
  <c r="R137"/>
  <c r="Q137"/>
  <c r="X137"/>
  <c r="V137"/>
  <c r="T137"/>
  <c r="P137"/>
  <c r="BK137"/>
  <c r="K137"/>
  <c r="BE137"/>
  <c r="BI132"/>
  <c r="BH132"/>
  <c r="BG132"/>
  <c r="BF132"/>
  <c r="R132"/>
  <c r="Q132"/>
  <c r="X132"/>
  <c r="V132"/>
  <c r="T132"/>
  <c r="P132"/>
  <c r="BK132"/>
  <c r="K132"/>
  <c r="BE132"/>
  <c r="BI127"/>
  <c r="BH127"/>
  <c r="BG127"/>
  <c r="BF127"/>
  <c r="R127"/>
  <c r="Q127"/>
  <c r="X127"/>
  <c r="V127"/>
  <c r="T127"/>
  <c r="P127"/>
  <c r="BK127"/>
  <c r="K127"/>
  <c r="BE127"/>
  <c r="BI122"/>
  <c r="BH122"/>
  <c r="BG122"/>
  <c r="BF122"/>
  <c r="R122"/>
  <c r="Q122"/>
  <c r="X122"/>
  <c r="V122"/>
  <c r="T122"/>
  <c r="P122"/>
  <c r="BK122"/>
  <c r="K122"/>
  <c r="BE122"/>
  <c r="BI117"/>
  <c r="BH117"/>
  <c r="BG117"/>
  <c r="BF117"/>
  <c r="R117"/>
  <c r="Q117"/>
  <c r="X117"/>
  <c r="V117"/>
  <c r="T117"/>
  <c r="P117"/>
  <c r="BK117"/>
  <c r="K117"/>
  <c r="BE117"/>
  <c r="BI112"/>
  <c r="BH112"/>
  <c r="BG112"/>
  <c r="BF112"/>
  <c r="R112"/>
  <c r="Q112"/>
  <c r="X112"/>
  <c r="V112"/>
  <c r="T112"/>
  <c r="P112"/>
  <c r="BK112"/>
  <c r="K112"/>
  <c r="BE112"/>
  <c r="BI107"/>
  <c r="BH107"/>
  <c r="BG107"/>
  <c r="BF107"/>
  <c r="R107"/>
  <c r="Q107"/>
  <c r="X107"/>
  <c r="V107"/>
  <c r="T107"/>
  <c r="P107"/>
  <c r="BK107"/>
  <c r="K107"/>
  <c r="BE107"/>
  <c r="BI102"/>
  <c r="BH102"/>
  <c r="BG102"/>
  <c r="BF102"/>
  <c r="R102"/>
  <c r="Q102"/>
  <c r="X102"/>
  <c r="V102"/>
  <c r="T102"/>
  <c r="P102"/>
  <c r="BK102"/>
  <c r="K102"/>
  <c r="BE102"/>
  <c r="BI97"/>
  <c r="BH97"/>
  <c r="BG97"/>
  <c r="BF97"/>
  <c r="R97"/>
  <c r="Q97"/>
  <c r="X97"/>
  <c r="V97"/>
  <c r="T97"/>
  <c r="P97"/>
  <c r="BK97"/>
  <c r="K97"/>
  <c r="BE97"/>
  <c r="BI92"/>
  <c r="BH92"/>
  <c r="BG92"/>
  <c r="BF92"/>
  <c r="R92"/>
  <c r="Q92"/>
  <c r="X92"/>
  <c r="V92"/>
  <c r="T92"/>
  <c r="P92"/>
  <c r="BK92"/>
  <c r="K92"/>
  <c r="BE92"/>
  <c r="BI87"/>
  <c r="F39"/>
  <c i="1" r="BF58"/>
  <c i="5" r="BH87"/>
  <c r="F38"/>
  <c i="1" r="BE58"/>
  <c i="5" r="BG87"/>
  <c r="F37"/>
  <c i="1" r="BD58"/>
  <c i="5" r="BF87"/>
  <c r="K36"/>
  <c i="1" r="AY58"/>
  <c i="5" r="F36"/>
  <c i="1" r="BC58"/>
  <c i="5" r="R87"/>
  <c r="R86"/>
  <c r="R85"/>
  <c r="R84"/>
  <c r="J61"/>
  <c r="Q87"/>
  <c r="Q86"/>
  <c r="Q85"/>
  <c r="Q84"/>
  <c r="I61"/>
  <c r="X87"/>
  <c r="X86"/>
  <c r="X85"/>
  <c r="X84"/>
  <c r="V87"/>
  <c r="V86"/>
  <c r="V85"/>
  <c r="V84"/>
  <c r="T87"/>
  <c r="T86"/>
  <c r="T85"/>
  <c r="T84"/>
  <c i="1" r="AW58"/>
  <c i="5" r="P87"/>
  <c r="BK87"/>
  <c r="BK86"/>
  <c r="K86"/>
  <c r="BK85"/>
  <c r="K85"/>
  <c r="BK84"/>
  <c r="K84"/>
  <c r="K61"/>
  <c r="K32"/>
  <c i="1" r="AG58"/>
  <c i="5" r="K87"/>
  <c r="BE87"/>
  <c r="K35"/>
  <c i="1" r="AX58"/>
  <c i="5" r="F35"/>
  <c i="1" r="BB58"/>
  <c i="5" r="K63"/>
  <c r="J63"/>
  <c r="I63"/>
  <c r="K62"/>
  <c r="J62"/>
  <c r="I62"/>
  <c r="J81"/>
  <c r="J80"/>
  <c r="F80"/>
  <c r="F78"/>
  <c r="E76"/>
  <c r="K31"/>
  <c i="1" r="AT58"/>
  <c i="5" r="K30"/>
  <c i="1" r="AS58"/>
  <c i="5" r="J57"/>
  <c r="J56"/>
  <c r="F56"/>
  <c r="F54"/>
  <c r="E52"/>
  <c r="K41"/>
  <c r="J18"/>
  <c r="E18"/>
  <c r="F81"/>
  <c r="F57"/>
  <c r="J17"/>
  <c r="J12"/>
  <c r="J78"/>
  <c r="J54"/>
  <c r="E7"/>
  <c r="E74"/>
  <c r="E50"/>
  <c i="4" r="K39"/>
  <c r="K38"/>
  <c i="1" r="BA57"/>
  <c i="4" r="K37"/>
  <c i="1" r="AZ57"/>
  <c i="4" r="BI461"/>
  <c r="BH461"/>
  <c r="BG461"/>
  <c r="BF461"/>
  <c r="R461"/>
  <c r="R460"/>
  <c r="Q461"/>
  <c r="Q460"/>
  <c r="X461"/>
  <c r="X460"/>
  <c r="V461"/>
  <c r="V460"/>
  <c r="T461"/>
  <c r="T460"/>
  <c r="P461"/>
  <c r="BK461"/>
  <c r="BK460"/>
  <c r="K460"/>
  <c r="K461"/>
  <c r="BE461"/>
  <c r="K66"/>
  <c r="J66"/>
  <c r="I66"/>
  <c r="BI457"/>
  <c r="BH457"/>
  <c r="BG457"/>
  <c r="BF457"/>
  <c r="R457"/>
  <c r="Q457"/>
  <c r="X457"/>
  <c r="V457"/>
  <c r="T457"/>
  <c r="P457"/>
  <c r="BK457"/>
  <c r="K457"/>
  <c r="BE457"/>
  <c r="BI454"/>
  <c r="BH454"/>
  <c r="BG454"/>
  <c r="BF454"/>
  <c r="R454"/>
  <c r="Q454"/>
  <c r="X454"/>
  <c r="V454"/>
  <c r="T454"/>
  <c r="P454"/>
  <c r="BK454"/>
  <c r="K454"/>
  <c r="BE454"/>
  <c r="BI451"/>
  <c r="BH451"/>
  <c r="BG451"/>
  <c r="BF451"/>
  <c r="R451"/>
  <c r="Q451"/>
  <c r="X451"/>
  <c r="V451"/>
  <c r="T451"/>
  <c r="P451"/>
  <c r="BK451"/>
  <c r="K451"/>
  <c r="BE451"/>
  <c r="BI446"/>
  <c r="BH446"/>
  <c r="BG446"/>
  <c r="BF446"/>
  <c r="R446"/>
  <c r="Q446"/>
  <c r="X446"/>
  <c r="V446"/>
  <c r="T446"/>
  <c r="P446"/>
  <c r="BK446"/>
  <c r="K446"/>
  <c r="BE446"/>
  <c r="BI441"/>
  <c r="BH441"/>
  <c r="BG441"/>
  <c r="BF441"/>
  <c r="R441"/>
  <c r="Q441"/>
  <c r="X441"/>
  <c r="V441"/>
  <c r="T441"/>
  <c r="P441"/>
  <c r="BK441"/>
  <c r="K441"/>
  <c r="BE441"/>
  <c r="BI437"/>
  <c r="BH437"/>
  <c r="BG437"/>
  <c r="BF437"/>
  <c r="R437"/>
  <c r="R436"/>
  <c r="Q437"/>
  <c r="Q436"/>
  <c r="X437"/>
  <c r="X436"/>
  <c r="V437"/>
  <c r="V436"/>
  <c r="T437"/>
  <c r="T436"/>
  <c r="P437"/>
  <c r="BK437"/>
  <c r="BK436"/>
  <c r="K436"/>
  <c r="K437"/>
  <c r="BE437"/>
  <c r="K65"/>
  <c r="J65"/>
  <c r="I65"/>
  <c r="BI430"/>
  <c r="BH430"/>
  <c r="BG430"/>
  <c r="BF430"/>
  <c r="R430"/>
  <c r="Q430"/>
  <c r="X430"/>
  <c r="V430"/>
  <c r="T430"/>
  <c r="P430"/>
  <c r="BK430"/>
  <c r="K430"/>
  <c r="BE430"/>
  <c r="BI424"/>
  <c r="BH424"/>
  <c r="BG424"/>
  <c r="BF424"/>
  <c r="R424"/>
  <c r="Q424"/>
  <c r="X424"/>
  <c r="V424"/>
  <c r="T424"/>
  <c r="P424"/>
  <c r="BK424"/>
  <c r="K424"/>
  <c r="BE424"/>
  <c r="BI401"/>
  <c r="BH401"/>
  <c r="BG401"/>
  <c r="BF401"/>
  <c r="R401"/>
  <c r="Q401"/>
  <c r="X401"/>
  <c r="V401"/>
  <c r="T401"/>
  <c r="P401"/>
  <c r="BK401"/>
  <c r="K401"/>
  <c r="BE401"/>
  <c r="BI362"/>
  <c r="BH362"/>
  <c r="BG362"/>
  <c r="BF362"/>
  <c r="R362"/>
  <c r="R361"/>
  <c r="Q362"/>
  <c r="Q361"/>
  <c r="X362"/>
  <c r="X361"/>
  <c r="V362"/>
  <c r="V361"/>
  <c r="T362"/>
  <c r="T361"/>
  <c r="P362"/>
  <c r="BK362"/>
  <c r="BK361"/>
  <c r="K361"/>
  <c r="K362"/>
  <c r="BE362"/>
  <c r="K64"/>
  <c r="J64"/>
  <c r="I64"/>
  <c r="BI359"/>
  <c r="BH359"/>
  <c r="BG359"/>
  <c r="BF359"/>
  <c r="R359"/>
  <c r="Q359"/>
  <c r="X359"/>
  <c r="V359"/>
  <c r="T359"/>
  <c r="P359"/>
  <c r="BK359"/>
  <c r="K359"/>
  <c r="BE359"/>
  <c r="BI354"/>
  <c r="BH354"/>
  <c r="BG354"/>
  <c r="BF354"/>
  <c r="R354"/>
  <c r="Q354"/>
  <c r="X354"/>
  <c r="V354"/>
  <c r="T354"/>
  <c r="P354"/>
  <c r="BK354"/>
  <c r="K354"/>
  <c r="BE354"/>
  <c r="BI349"/>
  <c r="BH349"/>
  <c r="BG349"/>
  <c r="BF349"/>
  <c r="R349"/>
  <c r="Q349"/>
  <c r="X349"/>
  <c r="V349"/>
  <c r="T349"/>
  <c r="P349"/>
  <c r="BK349"/>
  <c r="K349"/>
  <c r="BE349"/>
  <c r="BI344"/>
  <c r="BH344"/>
  <c r="BG344"/>
  <c r="BF344"/>
  <c r="R344"/>
  <c r="Q344"/>
  <c r="X344"/>
  <c r="V344"/>
  <c r="T344"/>
  <c r="P344"/>
  <c r="BK344"/>
  <c r="K344"/>
  <c r="BE344"/>
  <c r="BI337"/>
  <c r="BH337"/>
  <c r="BG337"/>
  <c r="BF337"/>
  <c r="R337"/>
  <c r="Q337"/>
  <c r="X337"/>
  <c r="V337"/>
  <c r="T337"/>
  <c r="P337"/>
  <c r="BK337"/>
  <c r="K337"/>
  <c r="BE337"/>
  <c r="BI333"/>
  <c r="BH333"/>
  <c r="BG333"/>
  <c r="BF333"/>
  <c r="R333"/>
  <c r="Q333"/>
  <c r="X333"/>
  <c r="V333"/>
  <c r="T333"/>
  <c r="P333"/>
  <c r="BK333"/>
  <c r="K333"/>
  <c r="BE333"/>
  <c r="BI327"/>
  <c r="BH327"/>
  <c r="BG327"/>
  <c r="BF327"/>
  <c r="R327"/>
  <c r="Q327"/>
  <c r="X327"/>
  <c r="V327"/>
  <c r="T327"/>
  <c r="P327"/>
  <c r="BK327"/>
  <c r="K327"/>
  <c r="BE327"/>
  <c r="BI317"/>
  <c r="BH317"/>
  <c r="BG317"/>
  <c r="BF317"/>
  <c r="R317"/>
  <c r="Q317"/>
  <c r="X317"/>
  <c r="V317"/>
  <c r="T317"/>
  <c r="P317"/>
  <c r="BK317"/>
  <c r="K317"/>
  <c r="BE317"/>
  <c r="BI311"/>
  <c r="BH311"/>
  <c r="BG311"/>
  <c r="BF311"/>
  <c r="R311"/>
  <c r="Q311"/>
  <c r="X311"/>
  <c r="V311"/>
  <c r="T311"/>
  <c r="P311"/>
  <c r="BK311"/>
  <c r="K311"/>
  <c r="BE311"/>
  <c r="BI306"/>
  <c r="BH306"/>
  <c r="BG306"/>
  <c r="BF306"/>
  <c r="R306"/>
  <c r="Q306"/>
  <c r="X306"/>
  <c r="V306"/>
  <c r="T306"/>
  <c r="P306"/>
  <c r="BK306"/>
  <c r="K306"/>
  <c r="BE306"/>
  <c r="BI301"/>
  <c r="BH301"/>
  <c r="BG301"/>
  <c r="BF301"/>
  <c r="R301"/>
  <c r="Q301"/>
  <c r="X301"/>
  <c r="V301"/>
  <c r="T301"/>
  <c r="P301"/>
  <c r="BK301"/>
  <c r="K301"/>
  <c r="BE301"/>
  <c r="BI296"/>
  <c r="BH296"/>
  <c r="BG296"/>
  <c r="BF296"/>
  <c r="R296"/>
  <c r="Q296"/>
  <c r="X296"/>
  <c r="V296"/>
  <c r="T296"/>
  <c r="P296"/>
  <c r="BK296"/>
  <c r="K296"/>
  <c r="BE296"/>
  <c r="BI291"/>
  <c r="BH291"/>
  <c r="BG291"/>
  <c r="BF291"/>
  <c r="R291"/>
  <c r="Q291"/>
  <c r="X291"/>
  <c r="V291"/>
  <c r="T291"/>
  <c r="P291"/>
  <c r="BK291"/>
  <c r="K291"/>
  <c r="BE291"/>
  <c r="BI288"/>
  <c r="BH288"/>
  <c r="BG288"/>
  <c r="BF288"/>
  <c r="R288"/>
  <c r="Q288"/>
  <c r="X288"/>
  <c r="V288"/>
  <c r="T288"/>
  <c r="P288"/>
  <c r="BK288"/>
  <c r="K288"/>
  <c r="BE288"/>
  <c r="BI283"/>
  <c r="BH283"/>
  <c r="BG283"/>
  <c r="BF283"/>
  <c r="R283"/>
  <c r="Q283"/>
  <c r="X283"/>
  <c r="V283"/>
  <c r="T283"/>
  <c r="P283"/>
  <c r="BK283"/>
  <c r="K283"/>
  <c r="BE283"/>
  <c r="BI280"/>
  <c r="BH280"/>
  <c r="BG280"/>
  <c r="BF280"/>
  <c r="R280"/>
  <c r="Q280"/>
  <c r="X280"/>
  <c r="V280"/>
  <c r="T280"/>
  <c r="P280"/>
  <c r="BK280"/>
  <c r="K280"/>
  <c r="BE280"/>
  <c r="BI275"/>
  <c r="BH275"/>
  <c r="BG275"/>
  <c r="BF275"/>
  <c r="R275"/>
  <c r="Q275"/>
  <c r="X275"/>
  <c r="V275"/>
  <c r="T275"/>
  <c r="P275"/>
  <c r="BK275"/>
  <c r="K275"/>
  <c r="BE275"/>
  <c r="BI269"/>
  <c r="BH269"/>
  <c r="BG269"/>
  <c r="BF269"/>
  <c r="R269"/>
  <c r="Q269"/>
  <c r="X269"/>
  <c r="V269"/>
  <c r="T269"/>
  <c r="P269"/>
  <c r="BK269"/>
  <c r="K269"/>
  <c r="BE269"/>
  <c r="BI264"/>
  <c r="BH264"/>
  <c r="BG264"/>
  <c r="BF264"/>
  <c r="R264"/>
  <c r="Q264"/>
  <c r="X264"/>
  <c r="V264"/>
  <c r="T264"/>
  <c r="P264"/>
  <c r="BK264"/>
  <c r="K264"/>
  <c r="BE264"/>
  <c r="BI259"/>
  <c r="BH259"/>
  <c r="BG259"/>
  <c r="BF259"/>
  <c r="R259"/>
  <c r="Q259"/>
  <c r="X259"/>
  <c r="V259"/>
  <c r="T259"/>
  <c r="P259"/>
  <c r="BK259"/>
  <c r="K259"/>
  <c r="BE259"/>
  <c r="BI254"/>
  <c r="BH254"/>
  <c r="BG254"/>
  <c r="BF254"/>
  <c r="R254"/>
  <c r="Q254"/>
  <c r="X254"/>
  <c r="V254"/>
  <c r="T254"/>
  <c r="P254"/>
  <c r="BK254"/>
  <c r="K254"/>
  <c r="BE254"/>
  <c r="BI249"/>
  <c r="BH249"/>
  <c r="BG249"/>
  <c r="BF249"/>
  <c r="R249"/>
  <c r="Q249"/>
  <c r="X249"/>
  <c r="V249"/>
  <c r="T249"/>
  <c r="P249"/>
  <c r="BK249"/>
  <c r="K249"/>
  <c r="BE249"/>
  <c r="BI244"/>
  <c r="BH244"/>
  <c r="BG244"/>
  <c r="BF244"/>
  <c r="R244"/>
  <c r="Q244"/>
  <c r="X244"/>
  <c r="V244"/>
  <c r="T244"/>
  <c r="P244"/>
  <c r="BK244"/>
  <c r="K244"/>
  <c r="BE244"/>
  <c r="BI239"/>
  <c r="BH239"/>
  <c r="BG239"/>
  <c r="BF239"/>
  <c r="R239"/>
  <c r="Q239"/>
  <c r="X239"/>
  <c r="V239"/>
  <c r="T239"/>
  <c r="P239"/>
  <c r="BK239"/>
  <c r="K239"/>
  <c r="BE239"/>
  <c r="BI234"/>
  <c r="BH234"/>
  <c r="BG234"/>
  <c r="BF234"/>
  <c r="R234"/>
  <c r="Q234"/>
  <c r="X234"/>
  <c r="V234"/>
  <c r="T234"/>
  <c r="P234"/>
  <c r="BK234"/>
  <c r="K234"/>
  <c r="BE234"/>
  <c r="BI229"/>
  <c r="BH229"/>
  <c r="BG229"/>
  <c r="BF229"/>
  <c r="R229"/>
  <c r="Q229"/>
  <c r="X229"/>
  <c r="V229"/>
  <c r="T229"/>
  <c r="P229"/>
  <c r="BK229"/>
  <c r="K229"/>
  <c r="BE229"/>
  <c r="BI224"/>
  <c r="BH224"/>
  <c r="BG224"/>
  <c r="BF224"/>
  <c r="R224"/>
  <c r="Q224"/>
  <c r="X224"/>
  <c r="V224"/>
  <c r="T224"/>
  <c r="P224"/>
  <c r="BK224"/>
  <c r="K224"/>
  <c r="BE224"/>
  <c r="BI220"/>
  <c r="BH220"/>
  <c r="BG220"/>
  <c r="BF220"/>
  <c r="R220"/>
  <c r="Q220"/>
  <c r="X220"/>
  <c r="V220"/>
  <c r="T220"/>
  <c r="P220"/>
  <c r="BK220"/>
  <c r="K220"/>
  <c r="BE220"/>
  <c r="BI215"/>
  <c r="BH215"/>
  <c r="BG215"/>
  <c r="BF215"/>
  <c r="R215"/>
  <c r="Q215"/>
  <c r="X215"/>
  <c r="V215"/>
  <c r="T215"/>
  <c r="P215"/>
  <c r="BK215"/>
  <c r="K215"/>
  <c r="BE215"/>
  <c r="BI210"/>
  <c r="BH210"/>
  <c r="BG210"/>
  <c r="BF210"/>
  <c r="R210"/>
  <c r="Q210"/>
  <c r="X210"/>
  <c r="V210"/>
  <c r="T210"/>
  <c r="P210"/>
  <c r="BK210"/>
  <c r="K210"/>
  <c r="BE210"/>
  <c r="BI205"/>
  <c r="BH205"/>
  <c r="BG205"/>
  <c r="BF205"/>
  <c r="R205"/>
  <c r="Q205"/>
  <c r="X205"/>
  <c r="V205"/>
  <c r="T205"/>
  <c r="P205"/>
  <c r="BK205"/>
  <c r="K205"/>
  <c r="BE205"/>
  <c r="BI200"/>
  <c r="BH200"/>
  <c r="BG200"/>
  <c r="BF200"/>
  <c r="R200"/>
  <c r="Q200"/>
  <c r="X200"/>
  <c r="V200"/>
  <c r="T200"/>
  <c r="P200"/>
  <c r="BK200"/>
  <c r="K200"/>
  <c r="BE200"/>
  <c r="BI195"/>
  <c r="BH195"/>
  <c r="BG195"/>
  <c r="BF195"/>
  <c r="R195"/>
  <c r="Q195"/>
  <c r="X195"/>
  <c r="V195"/>
  <c r="T195"/>
  <c r="P195"/>
  <c r="BK195"/>
  <c r="K195"/>
  <c r="BE195"/>
  <c r="BI170"/>
  <c r="BH170"/>
  <c r="BG170"/>
  <c r="BF170"/>
  <c r="R170"/>
  <c r="Q170"/>
  <c r="X170"/>
  <c r="V170"/>
  <c r="T170"/>
  <c r="P170"/>
  <c r="BK170"/>
  <c r="K170"/>
  <c r="BE170"/>
  <c r="BI165"/>
  <c r="BH165"/>
  <c r="BG165"/>
  <c r="BF165"/>
  <c r="R165"/>
  <c r="Q165"/>
  <c r="X165"/>
  <c r="V165"/>
  <c r="T165"/>
  <c r="P165"/>
  <c r="BK165"/>
  <c r="K165"/>
  <c r="BE165"/>
  <c r="BI160"/>
  <c r="BH160"/>
  <c r="BG160"/>
  <c r="BF160"/>
  <c r="R160"/>
  <c r="Q160"/>
  <c r="X160"/>
  <c r="V160"/>
  <c r="T160"/>
  <c r="P160"/>
  <c r="BK160"/>
  <c r="K160"/>
  <c r="BE160"/>
  <c r="BI155"/>
  <c r="BH155"/>
  <c r="BG155"/>
  <c r="BF155"/>
  <c r="R155"/>
  <c r="Q155"/>
  <c r="X155"/>
  <c r="V155"/>
  <c r="T155"/>
  <c r="P155"/>
  <c r="BK155"/>
  <c r="K155"/>
  <c r="BE155"/>
  <c r="BI150"/>
  <c r="BH150"/>
  <c r="BG150"/>
  <c r="BF150"/>
  <c r="R150"/>
  <c r="Q150"/>
  <c r="X150"/>
  <c r="V150"/>
  <c r="T150"/>
  <c r="P150"/>
  <c r="BK150"/>
  <c r="K150"/>
  <c r="BE150"/>
  <c r="BI145"/>
  <c r="BH145"/>
  <c r="BG145"/>
  <c r="BF145"/>
  <c r="R145"/>
  <c r="Q145"/>
  <c r="X145"/>
  <c r="V145"/>
  <c r="T145"/>
  <c r="P145"/>
  <c r="BK145"/>
  <c r="K145"/>
  <c r="BE145"/>
  <c r="BI135"/>
  <c r="BH135"/>
  <c r="BG135"/>
  <c r="BF135"/>
  <c r="R135"/>
  <c r="Q135"/>
  <c r="X135"/>
  <c r="V135"/>
  <c r="T135"/>
  <c r="P135"/>
  <c r="BK135"/>
  <c r="K135"/>
  <c r="BE135"/>
  <c r="BI129"/>
  <c r="BH129"/>
  <c r="BG129"/>
  <c r="BF129"/>
  <c r="R129"/>
  <c r="Q129"/>
  <c r="X129"/>
  <c r="V129"/>
  <c r="T129"/>
  <c r="P129"/>
  <c r="BK129"/>
  <c r="K129"/>
  <c r="BE129"/>
  <c r="BI124"/>
  <c r="BH124"/>
  <c r="BG124"/>
  <c r="BF124"/>
  <c r="R124"/>
  <c r="Q124"/>
  <c r="X124"/>
  <c r="V124"/>
  <c r="T124"/>
  <c r="P124"/>
  <c r="BK124"/>
  <c r="K124"/>
  <c r="BE124"/>
  <c r="BI119"/>
  <c r="BH119"/>
  <c r="BG119"/>
  <c r="BF119"/>
  <c r="R119"/>
  <c r="Q119"/>
  <c r="X119"/>
  <c r="V119"/>
  <c r="T119"/>
  <c r="P119"/>
  <c r="BK119"/>
  <c r="K119"/>
  <c r="BE119"/>
  <c r="BI114"/>
  <c r="BH114"/>
  <c r="BG114"/>
  <c r="BF114"/>
  <c r="R114"/>
  <c r="Q114"/>
  <c r="X114"/>
  <c r="V114"/>
  <c r="T114"/>
  <c r="P114"/>
  <c r="BK114"/>
  <c r="K114"/>
  <c r="BE114"/>
  <c r="BI109"/>
  <c r="BH109"/>
  <c r="BG109"/>
  <c r="BF109"/>
  <c r="R109"/>
  <c r="Q109"/>
  <c r="X109"/>
  <c r="V109"/>
  <c r="T109"/>
  <c r="P109"/>
  <c r="BK109"/>
  <c r="K109"/>
  <c r="BE109"/>
  <c r="BI104"/>
  <c r="BH104"/>
  <c r="BG104"/>
  <c r="BF104"/>
  <c r="R104"/>
  <c r="Q104"/>
  <c r="X104"/>
  <c r="V104"/>
  <c r="T104"/>
  <c r="P104"/>
  <c r="BK104"/>
  <c r="K104"/>
  <c r="BE104"/>
  <c r="BI99"/>
  <c r="BH99"/>
  <c r="BG99"/>
  <c r="BF99"/>
  <c r="R99"/>
  <c r="Q99"/>
  <c r="X99"/>
  <c r="V99"/>
  <c r="T99"/>
  <c r="P99"/>
  <c r="BK99"/>
  <c r="K99"/>
  <c r="BE99"/>
  <c r="BI94"/>
  <c r="BH94"/>
  <c r="BG94"/>
  <c r="BF94"/>
  <c r="R94"/>
  <c r="Q94"/>
  <c r="X94"/>
  <c r="V94"/>
  <c r="T94"/>
  <c r="P94"/>
  <c r="BK94"/>
  <c r="K94"/>
  <c r="BE94"/>
  <c r="BI89"/>
  <c r="F39"/>
  <c i="1" r="BF57"/>
  <c i="4" r="BH89"/>
  <c r="F38"/>
  <c i="1" r="BE57"/>
  <c i="4" r="BG89"/>
  <c r="F37"/>
  <c i="1" r="BD57"/>
  <c i="4" r="BF89"/>
  <c r="K36"/>
  <c i="1" r="AY57"/>
  <c i="4" r="F36"/>
  <c i="1" r="BC57"/>
  <c i="4" r="R89"/>
  <c r="R88"/>
  <c r="R87"/>
  <c r="R86"/>
  <c r="J61"/>
  <c r="Q89"/>
  <c r="Q88"/>
  <c r="Q87"/>
  <c r="Q86"/>
  <c r="I61"/>
  <c r="X89"/>
  <c r="X88"/>
  <c r="X87"/>
  <c r="X86"/>
  <c r="V89"/>
  <c r="V88"/>
  <c r="V87"/>
  <c r="V86"/>
  <c r="T89"/>
  <c r="T88"/>
  <c r="T87"/>
  <c r="T86"/>
  <c i="1" r="AW57"/>
  <c i="4" r="P89"/>
  <c r="BK89"/>
  <c r="BK88"/>
  <c r="K88"/>
  <c r="BK87"/>
  <c r="K87"/>
  <c r="BK86"/>
  <c r="K86"/>
  <c r="K61"/>
  <c r="K32"/>
  <c i="1" r="AG57"/>
  <c i="4" r="K89"/>
  <c r="BE89"/>
  <c r="K35"/>
  <c i="1" r="AX57"/>
  <c i="4" r="F35"/>
  <c i="1" r="BB57"/>
  <c i="4" r="K63"/>
  <c r="J63"/>
  <c r="I63"/>
  <c r="K62"/>
  <c r="J62"/>
  <c r="I62"/>
  <c r="J83"/>
  <c r="J82"/>
  <c r="F82"/>
  <c r="F80"/>
  <c r="E78"/>
  <c r="K31"/>
  <c i="1" r="AT57"/>
  <c i="4" r="K30"/>
  <c i="1" r="AS57"/>
  <c i="4" r="J57"/>
  <c r="J56"/>
  <c r="F56"/>
  <c r="F54"/>
  <c r="E52"/>
  <c r="K41"/>
  <c r="J18"/>
  <c r="E18"/>
  <c r="F83"/>
  <c r="F57"/>
  <c r="J17"/>
  <c r="J12"/>
  <c r="J80"/>
  <c r="J54"/>
  <c r="E7"/>
  <c r="E76"/>
  <c r="E50"/>
  <c i="3" r="K39"/>
  <c r="K38"/>
  <c i="1" r="BA56"/>
  <c i="3" r="K37"/>
  <c i="1" r="AZ56"/>
  <c i="3" r="BI172"/>
  <c r="BH172"/>
  <c r="BG172"/>
  <c r="BF172"/>
  <c r="R172"/>
  <c r="R171"/>
  <c r="Q172"/>
  <c r="Q171"/>
  <c r="X172"/>
  <c r="X171"/>
  <c r="V172"/>
  <c r="V171"/>
  <c r="T172"/>
  <c r="T171"/>
  <c r="P172"/>
  <c r="BK172"/>
  <c r="BK171"/>
  <c r="K171"/>
  <c r="K172"/>
  <c r="BE172"/>
  <c r="K64"/>
  <c r="J64"/>
  <c r="I64"/>
  <c r="BI166"/>
  <c r="BH166"/>
  <c r="BG166"/>
  <c r="BF166"/>
  <c r="R166"/>
  <c r="Q166"/>
  <c r="X166"/>
  <c r="V166"/>
  <c r="T166"/>
  <c r="P166"/>
  <c r="BK166"/>
  <c r="K166"/>
  <c r="BE166"/>
  <c r="BI161"/>
  <c r="BH161"/>
  <c r="BG161"/>
  <c r="BF161"/>
  <c r="R161"/>
  <c r="Q161"/>
  <c r="X161"/>
  <c r="V161"/>
  <c r="T161"/>
  <c r="P161"/>
  <c r="BK161"/>
  <c r="K161"/>
  <c r="BE161"/>
  <c r="BI156"/>
  <c r="BH156"/>
  <c r="BG156"/>
  <c r="BF156"/>
  <c r="R156"/>
  <c r="Q156"/>
  <c r="X156"/>
  <c r="V156"/>
  <c r="T156"/>
  <c r="P156"/>
  <c r="BK156"/>
  <c r="K156"/>
  <c r="BE156"/>
  <c r="BI151"/>
  <c r="BH151"/>
  <c r="BG151"/>
  <c r="BF151"/>
  <c r="R151"/>
  <c r="Q151"/>
  <c r="X151"/>
  <c r="V151"/>
  <c r="T151"/>
  <c r="P151"/>
  <c r="BK151"/>
  <c r="K151"/>
  <c r="BE151"/>
  <c r="BI146"/>
  <c r="BH146"/>
  <c r="BG146"/>
  <c r="BF146"/>
  <c r="R146"/>
  <c r="Q146"/>
  <c r="X146"/>
  <c r="V146"/>
  <c r="T146"/>
  <c r="P146"/>
  <c r="BK146"/>
  <c r="K146"/>
  <c r="BE146"/>
  <c r="BI141"/>
  <c r="BH141"/>
  <c r="BG141"/>
  <c r="BF141"/>
  <c r="R141"/>
  <c r="Q141"/>
  <c r="X141"/>
  <c r="V141"/>
  <c r="T141"/>
  <c r="P141"/>
  <c r="BK141"/>
  <c r="K141"/>
  <c r="BE141"/>
  <c r="BI136"/>
  <c r="BH136"/>
  <c r="BG136"/>
  <c r="BF136"/>
  <c r="R136"/>
  <c r="Q136"/>
  <c r="X136"/>
  <c r="V136"/>
  <c r="T136"/>
  <c r="P136"/>
  <c r="BK136"/>
  <c r="K136"/>
  <c r="BE136"/>
  <c r="BI132"/>
  <c r="BH132"/>
  <c r="BG132"/>
  <c r="BF132"/>
  <c r="R132"/>
  <c r="Q132"/>
  <c r="X132"/>
  <c r="V132"/>
  <c r="T132"/>
  <c r="P132"/>
  <c r="BK132"/>
  <c r="K132"/>
  <c r="BE132"/>
  <c r="BI127"/>
  <c r="BH127"/>
  <c r="BG127"/>
  <c r="BF127"/>
  <c r="R127"/>
  <c r="Q127"/>
  <c r="X127"/>
  <c r="V127"/>
  <c r="T127"/>
  <c r="P127"/>
  <c r="BK127"/>
  <c r="K127"/>
  <c r="BE127"/>
  <c r="BI122"/>
  <c r="BH122"/>
  <c r="BG122"/>
  <c r="BF122"/>
  <c r="R122"/>
  <c r="Q122"/>
  <c r="X122"/>
  <c r="V122"/>
  <c r="T122"/>
  <c r="P122"/>
  <c r="BK122"/>
  <c r="K122"/>
  <c r="BE122"/>
  <c r="BI117"/>
  <c r="BH117"/>
  <c r="BG117"/>
  <c r="BF117"/>
  <c r="R117"/>
  <c r="Q117"/>
  <c r="X117"/>
  <c r="V117"/>
  <c r="T117"/>
  <c r="P117"/>
  <c r="BK117"/>
  <c r="K117"/>
  <c r="BE117"/>
  <c r="BI112"/>
  <c r="BH112"/>
  <c r="BG112"/>
  <c r="BF112"/>
  <c r="R112"/>
  <c r="Q112"/>
  <c r="X112"/>
  <c r="V112"/>
  <c r="T112"/>
  <c r="P112"/>
  <c r="BK112"/>
  <c r="K112"/>
  <c r="BE112"/>
  <c r="BI107"/>
  <c r="BH107"/>
  <c r="BG107"/>
  <c r="BF107"/>
  <c r="R107"/>
  <c r="Q107"/>
  <c r="X107"/>
  <c r="V107"/>
  <c r="T107"/>
  <c r="P107"/>
  <c r="BK107"/>
  <c r="K107"/>
  <c r="BE107"/>
  <c r="BI102"/>
  <c r="BH102"/>
  <c r="BG102"/>
  <c r="BF102"/>
  <c r="R102"/>
  <c r="Q102"/>
  <c r="X102"/>
  <c r="V102"/>
  <c r="T102"/>
  <c r="P102"/>
  <c r="BK102"/>
  <c r="K102"/>
  <c r="BE102"/>
  <c r="BI97"/>
  <c r="BH97"/>
  <c r="BG97"/>
  <c r="BF97"/>
  <c r="R97"/>
  <c r="Q97"/>
  <c r="X97"/>
  <c r="V97"/>
  <c r="T97"/>
  <c r="P97"/>
  <c r="BK97"/>
  <c r="K97"/>
  <c r="BE97"/>
  <c r="BI92"/>
  <c r="BH92"/>
  <c r="BG92"/>
  <c r="BF92"/>
  <c r="R92"/>
  <c r="Q92"/>
  <c r="X92"/>
  <c r="V92"/>
  <c r="T92"/>
  <c r="P92"/>
  <c r="BK92"/>
  <c r="K92"/>
  <c r="BE92"/>
  <c r="BI87"/>
  <c r="F39"/>
  <c i="1" r="BF56"/>
  <c i="3" r="BH87"/>
  <c r="F38"/>
  <c i="1" r="BE56"/>
  <c i="3" r="BG87"/>
  <c r="F37"/>
  <c i="1" r="BD56"/>
  <c i="3" r="BF87"/>
  <c r="K36"/>
  <c i="1" r="AY56"/>
  <c i="3" r="F36"/>
  <c i="1" r="BC56"/>
  <c i="3" r="R87"/>
  <c r="R86"/>
  <c r="R85"/>
  <c r="R84"/>
  <c r="J61"/>
  <c r="Q87"/>
  <c r="Q86"/>
  <c r="Q85"/>
  <c r="Q84"/>
  <c r="I61"/>
  <c r="X87"/>
  <c r="X86"/>
  <c r="X85"/>
  <c r="X84"/>
  <c r="V87"/>
  <c r="V86"/>
  <c r="V85"/>
  <c r="V84"/>
  <c r="T87"/>
  <c r="T86"/>
  <c r="T85"/>
  <c r="T84"/>
  <c i="1" r="AW56"/>
  <c i="3" r="P87"/>
  <c r="BK87"/>
  <c r="BK86"/>
  <c r="K86"/>
  <c r="BK85"/>
  <c r="K85"/>
  <c r="BK84"/>
  <c r="K84"/>
  <c r="K61"/>
  <c r="K32"/>
  <c i="1" r="AG56"/>
  <c i="3" r="K87"/>
  <c r="BE87"/>
  <c r="K35"/>
  <c i="1" r="AX56"/>
  <c i="3" r="F35"/>
  <c i="1" r="BB56"/>
  <c i="3" r="K63"/>
  <c r="J63"/>
  <c r="I63"/>
  <c r="K62"/>
  <c r="J62"/>
  <c r="I62"/>
  <c r="J81"/>
  <c r="J80"/>
  <c r="F80"/>
  <c r="F78"/>
  <c r="E76"/>
  <c r="K31"/>
  <c i="1" r="AT56"/>
  <c i="3" r="K30"/>
  <c i="1" r="AS56"/>
  <c i="3" r="J57"/>
  <c r="J56"/>
  <c r="F56"/>
  <c r="F54"/>
  <c r="E52"/>
  <c r="K41"/>
  <c r="J18"/>
  <c r="E18"/>
  <c r="F81"/>
  <c r="F57"/>
  <c r="J17"/>
  <c r="J12"/>
  <c r="J78"/>
  <c r="J54"/>
  <c r="E7"/>
  <c r="E74"/>
  <c r="E50"/>
  <c i="2" r="K39"/>
  <c r="K38"/>
  <c i="1" r="BA55"/>
  <c i="2" r="K37"/>
  <c i="1" r="AZ55"/>
  <c i="2" r="BI381"/>
  <c r="BH381"/>
  <c r="BG381"/>
  <c r="BF381"/>
  <c r="R381"/>
  <c r="R380"/>
  <c r="Q381"/>
  <c r="Q380"/>
  <c r="X381"/>
  <c r="X380"/>
  <c r="V381"/>
  <c r="V380"/>
  <c r="T381"/>
  <c r="T380"/>
  <c r="P381"/>
  <c r="BK381"/>
  <c r="BK380"/>
  <c r="K380"/>
  <c r="K381"/>
  <c r="BE381"/>
  <c r="K66"/>
  <c r="J66"/>
  <c r="I66"/>
  <c r="BI377"/>
  <c r="BH377"/>
  <c r="BG377"/>
  <c r="BF377"/>
  <c r="R377"/>
  <c r="Q377"/>
  <c r="X377"/>
  <c r="V377"/>
  <c r="T377"/>
  <c r="P377"/>
  <c r="BK377"/>
  <c r="K377"/>
  <c r="BE377"/>
  <c r="BI373"/>
  <c r="BH373"/>
  <c r="BG373"/>
  <c r="BF373"/>
  <c r="R373"/>
  <c r="R372"/>
  <c r="Q373"/>
  <c r="Q372"/>
  <c r="X373"/>
  <c r="X372"/>
  <c r="V373"/>
  <c r="V372"/>
  <c r="T373"/>
  <c r="T372"/>
  <c r="P373"/>
  <c r="BK373"/>
  <c r="BK372"/>
  <c r="K372"/>
  <c r="K373"/>
  <c r="BE373"/>
  <c r="K65"/>
  <c r="J65"/>
  <c r="I65"/>
  <c r="BI366"/>
  <c r="BH366"/>
  <c r="BG366"/>
  <c r="BF366"/>
  <c r="R366"/>
  <c r="Q366"/>
  <c r="X366"/>
  <c r="V366"/>
  <c r="T366"/>
  <c r="P366"/>
  <c r="BK366"/>
  <c r="K366"/>
  <c r="BE366"/>
  <c r="BI349"/>
  <c r="BH349"/>
  <c r="BG349"/>
  <c r="BF349"/>
  <c r="R349"/>
  <c r="Q349"/>
  <c r="X349"/>
  <c r="V349"/>
  <c r="T349"/>
  <c r="P349"/>
  <c r="BK349"/>
  <c r="K349"/>
  <c r="BE349"/>
  <c r="BI320"/>
  <c r="BH320"/>
  <c r="BG320"/>
  <c r="BF320"/>
  <c r="R320"/>
  <c r="R319"/>
  <c r="Q320"/>
  <c r="Q319"/>
  <c r="X320"/>
  <c r="X319"/>
  <c r="V320"/>
  <c r="V319"/>
  <c r="T320"/>
  <c r="T319"/>
  <c r="P320"/>
  <c r="BK320"/>
  <c r="BK319"/>
  <c r="K319"/>
  <c r="K320"/>
  <c r="BE320"/>
  <c r="K64"/>
  <c r="J64"/>
  <c r="I64"/>
  <c r="BI314"/>
  <c r="BH314"/>
  <c r="BG314"/>
  <c r="BF314"/>
  <c r="R314"/>
  <c r="Q314"/>
  <c r="X314"/>
  <c r="V314"/>
  <c r="T314"/>
  <c r="P314"/>
  <c r="BK314"/>
  <c r="K314"/>
  <c r="BE314"/>
  <c r="BI309"/>
  <c r="BH309"/>
  <c r="BG309"/>
  <c r="BF309"/>
  <c r="R309"/>
  <c r="Q309"/>
  <c r="X309"/>
  <c r="V309"/>
  <c r="T309"/>
  <c r="P309"/>
  <c r="BK309"/>
  <c r="K309"/>
  <c r="BE309"/>
  <c r="BI304"/>
  <c r="BH304"/>
  <c r="BG304"/>
  <c r="BF304"/>
  <c r="R304"/>
  <c r="Q304"/>
  <c r="X304"/>
  <c r="V304"/>
  <c r="T304"/>
  <c r="P304"/>
  <c r="BK304"/>
  <c r="K304"/>
  <c r="BE304"/>
  <c r="BI297"/>
  <c r="BH297"/>
  <c r="BG297"/>
  <c r="BF297"/>
  <c r="R297"/>
  <c r="Q297"/>
  <c r="X297"/>
  <c r="V297"/>
  <c r="T297"/>
  <c r="P297"/>
  <c r="BK297"/>
  <c r="K297"/>
  <c r="BE297"/>
  <c r="BI293"/>
  <c r="BH293"/>
  <c r="BG293"/>
  <c r="BF293"/>
  <c r="R293"/>
  <c r="Q293"/>
  <c r="X293"/>
  <c r="V293"/>
  <c r="T293"/>
  <c r="P293"/>
  <c r="BK293"/>
  <c r="K293"/>
  <c r="BE293"/>
  <c r="BI288"/>
  <c r="BH288"/>
  <c r="BG288"/>
  <c r="BF288"/>
  <c r="R288"/>
  <c r="Q288"/>
  <c r="X288"/>
  <c r="V288"/>
  <c r="T288"/>
  <c r="P288"/>
  <c r="BK288"/>
  <c r="K288"/>
  <c r="BE288"/>
  <c r="BI279"/>
  <c r="BH279"/>
  <c r="BG279"/>
  <c r="BF279"/>
  <c r="R279"/>
  <c r="Q279"/>
  <c r="X279"/>
  <c r="V279"/>
  <c r="T279"/>
  <c r="P279"/>
  <c r="BK279"/>
  <c r="K279"/>
  <c r="BE279"/>
  <c r="BI274"/>
  <c r="BH274"/>
  <c r="BG274"/>
  <c r="BF274"/>
  <c r="R274"/>
  <c r="Q274"/>
  <c r="X274"/>
  <c r="V274"/>
  <c r="T274"/>
  <c r="P274"/>
  <c r="BK274"/>
  <c r="K274"/>
  <c r="BE274"/>
  <c r="BI269"/>
  <c r="BH269"/>
  <c r="BG269"/>
  <c r="BF269"/>
  <c r="R269"/>
  <c r="Q269"/>
  <c r="X269"/>
  <c r="V269"/>
  <c r="T269"/>
  <c r="P269"/>
  <c r="BK269"/>
  <c r="K269"/>
  <c r="BE269"/>
  <c r="BI264"/>
  <c r="BH264"/>
  <c r="BG264"/>
  <c r="BF264"/>
  <c r="R264"/>
  <c r="Q264"/>
  <c r="X264"/>
  <c r="V264"/>
  <c r="T264"/>
  <c r="P264"/>
  <c r="BK264"/>
  <c r="K264"/>
  <c r="BE264"/>
  <c r="BI259"/>
  <c r="BH259"/>
  <c r="BG259"/>
  <c r="BF259"/>
  <c r="R259"/>
  <c r="Q259"/>
  <c r="X259"/>
  <c r="V259"/>
  <c r="T259"/>
  <c r="P259"/>
  <c r="BK259"/>
  <c r="K259"/>
  <c r="BE259"/>
  <c r="BI256"/>
  <c r="BH256"/>
  <c r="BG256"/>
  <c r="BF256"/>
  <c r="R256"/>
  <c r="Q256"/>
  <c r="X256"/>
  <c r="V256"/>
  <c r="T256"/>
  <c r="P256"/>
  <c r="BK256"/>
  <c r="K256"/>
  <c r="BE256"/>
  <c r="BI251"/>
  <c r="BH251"/>
  <c r="BG251"/>
  <c r="BF251"/>
  <c r="R251"/>
  <c r="Q251"/>
  <c r="X251"/>
  <c r="V251"/>
  <c r="T251"/>
  <c r="P251"/>
  <c r="BK251"/>
  <c r="K251"/>
  <c r="BE251"/>
  <c r="BI248"/>
  <c r="BH248"/>
  <c r="BG248"/>
  <c r="BF248"/>
  <c r="R248"/>
  <c r="Q248"/>
  <c r="X248"/>
  <c r="V248"/>
  <c r="T248"/>
  <c r="P248"/>
  <c r="BK248"/>
  <c r="K248"/>
  <c r="BE248"/>
  <c r="BI243"/>
  <c r="BH243"/>
  <c r="BG243"/>
  <c r="BF243"/>
  <c r="R243"/>
  <c r="Q243"/>
  <c r="X243"/>
  <c r="V243"/>
  <c r="T243"/>
  <c r="P243"/>
  <c r="BK243"/>
  <c r="K243"/>
  <c r="BE243"/>
  <c r="BI238"/>
  <c r="BH238"/>
  <c r="BG238"/>
  <c r="BF238"/>
  <c r="R238"/>
  <c r="Q238"/>
  <c r="X238"/>
  <c r="V238"/>
  <c r="T238"/>
  <c r="P238"/>
  <c r="BK238"/>
  <c r="K238"/>
  <c r="BE238"/>
  <c r="BI233"/>
  <c r="BH233"/>
  <c r="BG233"/>
  <c r="BF233"/>
  <c r="R233"/>
  <c r="Q233"/>
  <c r="X233"/>
  <c r="V233"/>
  <c r="T233"/>
  <c r="P233"/>
  <c r="BK233"/>
  <c r="K233"/>
  <c r="BE233"/>
  <c r="BI228"/>
  <c r="BH228"/>
  <c r="BG228"/>
  <c r="BF228"/>
  <c r="R228"/>
  <c r="Q228"/>
  <c r="X228"/>
  <c r="V228"/>
  <c r="T228"/>
  <c r="P228"/>
  <c r="BK228"/>
  <c r="K228"/>
  <c r="BE228"/>
  <c r="BI223"/>
  <c r="BH223"/>
  <c r="BG223"/>
  <c r="BF223"/>
  <c r="R223"/>
  <c r="Q223"/>
  <c r="X223"/>
  <c r="V223"/>
  <c r="T223"/>
  <c r="P223"/>
  <c r="BK223"/>
  <c r="K223"/>
  <c r="BE223"/>
  <c r="BI218"/>
  <c r="BH218"/>
  <c r="BG218"/>
  <c r="BF218"/>
  <c r="R218"/>
  <c r="Q218"/>
  <c r="X218"/>
  <c r="V218"/>
  <c r="T218"/>
  <c r="P218"/>
  <c r="BK218"/>
  <c r="K218"/>
  <c r="BE218"/>
  <c r="BI213"/>
  <c r="BH213"/>
  <c r="BG213"/>
  <c r="BF213"/>
  <c r="R213"/>
  <c r="Q213"/>
  <c r="X213"/>
  <c r="V213"/>
  <c r="T213"/>
  <c r="P213"/>
  <c r="BK213"/>
  <c r="K213"/>
  <c r="BE213"/>
  <c r="BI208"/>
  <c r="BH208"/>
  <c r="BG208"/>
  <c r="BF208"/>
  <c r="R208"/>
  <c r="Q208"/>
  <c r="X208"/>
  <c r="V208"/>
  <c r="T208"/>
  <c r="P208"/>
  <c r="BK208"/>
  <c r="K208"/>
  <c r="BE208"/>
  <c r="BI203"/>
  <c r="BH203"/>
  <c r="BG203"/>
  <c r="BF203"/>
  <c r="R203"/>
  <c r="Q203"/>
  <c r="X203"/>
  <c r="V203"/>
  <c r="T203"/>
  <c r="P203"/>
  <c r="BK203"/>
  <c r="K203"/>
  <c r="BE203"/>
  <c r="BI198"/>
  <c r="BH198"/>
  <c r="BG198"/>
  <c r="BF198"/>
  <c r="R198"/>
  <c r="Q198"/>
  <c r="X198"/>
  <c r="V198"/>
  <c r="T198"/>
  <c r="P198"/>
  <c r="BK198"/>
  <c r="K198"/>
  <c r="BE198"/>
  <c r="BI193"/>
  <c r="BH193"/>
  <c r="BG193"/>
  <c r="BF193"/>
  <c r="R193"/>
  <c r="Q193"/>
  <c r="X193"/>
  <c r="V193"/>
  <c r="T193"/>
  <c r="P193"/>
  <c r="BK193"/>
  <c r="K193"/>
  <c r="BE193"/>
  <c r="BI188"/>
  <c r="BH188"/>
  <c r="BG188"/>
  <c r="BF188"/>
  <c r="R188"/>
  <c r="Q188"/>
  <c r="X188"/>
  <c r="V188"/>
  <c r="T188"/>
  <c r="P188"/>
  <c r="BK188"/>
  <c r="K188"/>
  <c r="BE188"/>
  <c r="BI183"/>
  <c r="BH183"/>
  <c r="BG183"/>
  <c r="BF183"/>
  <c r="R183"/>
  <c r="Q183"/>
  <c r="X183"/>
  <c r="V183"/>
  <c r="T183"/>
  <c r="P183"/>
  <c r="BK183"/>
  <c r="K183"/>
  <c r="BE183"/>
  <c r="BI178"/>
  <c r="BH178"/>
  <c r="BG178"/>
  <c r="BF178"/>
  <c r="R178"/>
  <c r="Q178"/>
  <c r="X178"/>
  <c r="V178"/>
  <c r="T178"/>
  <c r="P178"/>
  <c r="BK178"/>
  <c r="K178"/>
  <c r="BE178"/>
  <c r="BI159"/>
  <c r="BH159"/>
  <c r="BG159"/>
  <c r="BF159"/>
  <c r="R159"/>
  <c r="Q159"/>
  <c r="X159"/>
  <c r="V159"/>
  <c r="T159"/>
  <c r="P159"/>
  <c r="BK159"/>
  <c r="K159"/>
  <c r="BE159"/>
  <c r="BI154"/>
  <c r="BH154"/>
  <c r="BG154"/>
  <c r="BF154"/>
  <c r="R154"/>
  <c r="Q154"/>
  <c r="X154"/>
  <c r="V154"/>
  <c r="T154"/>
  <c r="P154"/>
  <c r="BK154"/>
  <c r="K154"/>
  <c r="BE154"/>
  <c r="BI149"/>
  <c r="BH149"/>
  <c r="BG149"/>
  <c r="BF149"/>
  <c r="R149"/>
  <c r="Q149"/>
  <c r="X149"/>
  <c r="V149"/>
  <c r="T149"/>
  <c r="P149"/>
  <c r="BK149"/>
  <c r="K149"/>
  <c r="BE149"/>
  <c r="BI144"/>
  <c r="BH144"/>
  <c r="BG144"/>
  <c r="BF144"/>
  <c r="R144"/>
  <c r="Q144"/>
  <c r="X144"/>
  <c r="V144"/>
  <c r="T144"/>
  <c r="P144"/>
  <c r="BK144"/>
  <c r="K144"/>
  <c r="BE144"/>
  <c r="BI139"/>
  <c r="BH139"/>
  <c r="BG139"/>
  <c r="BF139"/>
  <c r="R139"/>
  <c r="Q139"/>
  <c r="X139"/>
  <c r="V139"/>
  <c r="T139"/>
  <c r="P139"/>
  <c r="BK139"/>
  <c r="K139"/>
  <c r="BE139"/>
  <c r="BI134"/>
  <c r="BH134"/>
  <c r="BG134"/>
  <c r="BF134"/>
  <c r="R134"/>
  <c r="Q134"/>
  <c r="X134"/>
  <c r="V134"/>
  <c r="T134"/>
  <c r="P134"/>
  <c r="BK134"/>
  <c r="K134"/>
  <c r="BE134"/>
  <c r="BI125"/>
  <c r="BH125"/>
  <c r="BG125"/>
  <c r="BF125"/>
  <c r="R125"/>
  <c r="Q125"/>
  <c r="X125"/>
  <c r="V125"/>
  <c r="T125"/>
  <c r="P125"/>
  <c r="BK125"/>
  <c r="K125"/>
  <c r="BE125"/>
  <c r="BI120"/>
  <c r="BH120"/>
  <c r="BG120"/>
  <c r="BF120"/>
  <c r="R120"/>
  <c r="Q120"/>
  <c r="X120"/>
  <c r="V120"/>
  <c r="T120"/>
  <c r="P120"/>
  <c r="BK120"/>
  <c r="K120"/>
  <c r="BE120"/>
  <c r="BI114"/>
  <c r="BH114"/>
  <c r="BG114"/>
  <c r="BF114"/>
  <c r="R114"/>
  <c r="Q114"/>
  <c r="X114"/>
  <c r="V114"/>
  <c r="T114"/>
  <c r="P114"/>
  <c r="BK114"/>
  <c r="K114"/>
  <c r="BE114"/>
  <c r="BI109"/>
  <c r="BH109"/>
  <c r="BG109"/>
  <c r="BF109"/>
  <c r="R109"/>
  <c r="Q109"/>
  <c r="X109"/>
  <c r="V109"/>
  <c r="T109"/>
  <c r="P109"/>
  <c r="BK109"/>
  <c r="K109"/>
  <c r="BE109"/>
  <c r="BI104"/>
  <c r="BH104"/>
  <c r="BG104"/>
  <c r="BF104"/>
  <c r="R104"/>
  <c r="Q104"/>
  <c r="X104"/>
  <c r="V104"/>
  <c r="T104"/>
  <c r="P104"/>
  <c r="BK104"/>
  <c r="K104"/>
  <c r="BE104"/>
  <c r="BI99"/>
  <c r="BH99"/>
  <c r="BG99"/>
  <c r="BF99"/>
  <c r="R99"/>
  <c r="Q99"/>
  <c r="X99"/>
  <c r="V99"/>
  <c r="T99"/>
  <c r="P99"/>
  <c r="BK99"/>
  <c r="K99"/>
  <c r="BE99"/>
  <c r="BI94"/>
  <c r="BH94"/>
  <c r="BG94"/>
  <c r="BF94"/>
  <c r="R94"/>
  <c r="Q94"/>
  <c r="X94"/>
  <c r="V94"/>
  <c r="T94"/>
  <c r="P94"/>
  <c r="BK94"/>
  <c r="K94"/>
  <c r="BE94"/>
  <c r="BI89"/>
  <c r="F39"/>
  <c i="1" r="BF55"/>
  <c i="2" r="BH89"/>
  <c r="F38"/>
  <c i="1" r="BE55"/>
  <c i="2" r="BG89"/>
  <c r="F37"/>
  <c i="1" r="BD55"/>
  <c i="2" r="BF89"/>
  <c r="K36"/>
  <c i="1" r="AY55"/>
  <c i="2" r="F36"/>
  <c i="1" r="BC55"/>
  <c i="2" r="R89"/>
  <c r="R88"/>
  <c r="R87"/>
  <c r="R86"/>
  <c r="J61"/>
  <c r="Q89"/>
  <c r="Q88"/>
  <c r="Q87"/>
  <c r="Q86"/>
  <c r="I61"/>
  <c r="X89"/>
  <c r="X88"/>
  <c r="X87"/>
  <c r="X86"/>
  <c r="V89"/>
  <c r="V88"/>
  <c r="V87"/>
  <c r="V86"/>
  <c r="T89"/>
  <c r="T88"/>
  <c r="T87"/>
  <c r="T86"/>
  <c i="1" r="AW55"/>
  <c i="2" r="P89"/>
  <c r="BK89"/>
  <c r="BK88"/>
  <c r="K88"/>
  <c r="BK87"/>
  <c r="K87"/>
  <c r="BK86"/>
  <c r="K86"/>
  <c r="K61"/>
  <c r="K32"/>
  <c i="1" r="AG55"/>
  <c i="2" r="K89"/>
  <c r="BE89"/>
  <c r="K35"/>
  <c i="1" r="AX55"/>
  <c i="2" r="F35"/>
  <c i="1" r="BB55"/>
  <c i="2" r="K63"/>
  <c r="J63"/>
  <c r="I63"/>
  <c r="K62"/>
  <c r="J62"/>
  <c r="I62"/>
  <c r="J83"/>
  <c r="J82"/>
  <c r="F82"/>
  <c r="F80"/>
  <c r="E78"/>
  <c r="K31"/>
  <c i="1" r="AT55"/>
  <c i="2" r="K30"/>
  <c i="1" r="AS55"/>
  <c i="2" r="J57"/>
  <c r="J56"/>
  <c r="F56"/>
  <c r="F54"/>
  <c r="E52"/>
  <c r="K41"/>
  <c r="J18"/>
  <c r="E18"/>
  <c r="F83"/>
  <c r="F57"/>
  <c r="J17"/>
  <c r="J12"/>
  <c r="J80"/>
  <c r="J54"/>
  <c r="E7"/>
  <c r="E76"/>
  <c r="E50"/>
  <c i="1" r="BF54"/>
  <c r="W33"/>
  <c r="BE54"/>
  <c r="W32"/>
  <c r="BD54"/>
  <c r="W31"/>
  <c r="BC54"/>
  <c r="W30"/>
  <c r="BB54"/>
  <c r="W29"/>
  <c r="BA54"/>
  <c r="AZ54"/>
  <c r="AY54"/>
  <c r="AK30"/>
  <c r="AX54"/>
  <c r="AK29"/>
  <c r="AW54"/>
  <c r="AV54"/>
  <c r="AU54"/>
  <c r="AT54"/>
  <c r="AS54"/>
  <c r="AG54"/>
  <c r="AK26"/>
  <c r="AV65"/>
  <c r="AN65"/>
  <c r="AV64"/>
  <c r="AN64"/>
  <c r="AV63"/>
  <c r="AN63"/>
  <c r="AV62"/>
  <c r="AN62"/>
  <c r="AV61"/>
  <c r="AN61"/>
  <c r="AV60"/>
  <c r="AN60"/>
  <c r="AV59"/>
  <c r="AN59"/>
  <c r="AV58"/>
  <c r="AN58"/>
  <c r="AV57"/>
  <c r="AN57"/>
  <c r="AV56"/>
  <c r="AN56"/>
  <c r="AV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<sst xmlns="http://schemas.openxmlformats.org/spreadsheetml/2006/main">
  <si>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</si>
  <si>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</si>
  <si>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</si>
  <si>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</si>
  <si>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</si>
  <si>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True</t>
  </si>
  <si>
    <t>{199101d9-9742-4d76-b2d5-67d707c1bf5c}</t>
  </si>
  <si>
    <t>0,01</t>
  </si>
  <si>
    <t>21</t>
  </si>
  <si>
    <t>15</t>
  </si>
  <si>
    <t>REKAPITULACE STAVBY</t>
  </si>
  <si>
    <t xml:space="preserve">v ---  níže se nacházejí doplnkové a pomocné údaje k sestavám  --- v</t>
  </si>
  <si>
    <t>Návod na vyplnění</t>
  </si>
  <si>
    <t>0,001</t>
  </si>
  <si>
    <t>Kód:</t>
  </si>
  <si>
    <t>18030-33XT-DM</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</si>
  <si>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</si>
  <si>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</si>
  <si>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Trnávka,Trnava u Zlína, dílčí úpravy toku</t>
  </si>
  <si>
    <t>KSO:</t>
  </si>
  <si>
    <t/>
  </si>
  <si>
    <t>CC-CZ:</t>
  </si>
  <si>
    <t>Místo:</t>
  </si>
  <si>
    <t>k.ú. Trnava u Zlína</t>
  </si>
  <si>
    <t>Datum:</t>
  </si>
  <si>
    <t>16. 9. 2019</t>
  </si>
  <si>
    <t>Zadavatel:</t>
  </si>
  <si>
    <t>IČ:</t>
  </si>
  <si>
    <t>70890013</t>
  </si>
  <si>
    <t>Povodí Moravy, s.p.</t>
  </si>
  <si>
    <t>DIČ:</t>
  </si>
  <si>
    <t>CZ70890013</t>
  </si>
  <si>
    <t>Uchazeč:</t>
  </si>
  <si>
    <t>Vyplň údaj</t>
  </si>
  <si>
    <t>Projektant:</t>
  </si>
  <si>
    <t>00220078</t>
  </si>
  <si>
    <t>Regioprojekt Brno, s.r.o</t>
  </si>
  <si>
    <t>CZ00220078</t>
  </si>
  <si>
    <t>Zpracovatel:</t>
  </si>
  <si>
    <t>Ing. Michal Doubek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</si>
  <si>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</si>
  <si>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</si>
  <si>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</si>
  <si>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</si>
  <si>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</si>
  <si>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</si>
  <si>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</si>
  <si>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</si>
  <si>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</si>
  <si>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</si>
  <si>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</si>
  <si>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</si>
  <si>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</si>
  <si>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</si>
  <si>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</si>
  <si>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</si>
  <si>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</si>
  <si>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</si>
  <si>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</si>
  <si>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</si>
  <si>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</si>
  <si>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</si>
  <si>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</si>
  <si>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</si>
  <si>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</si>
  <si>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</si>
  <si>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</si>
  <si>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</si>
  <si>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</si>
  <si>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</si>
  <si>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</si>
  <si>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</si>
  <si>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</si>
  <si>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</si>
  <si>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</si>
  <si>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</si>
  <si>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</si>
  <si>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</si>
  <si>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</si>
  <si>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</si>
  <si>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</si>
  <si>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</si>
  <si>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</si>
  <si>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18030-33XT-DM-SO01</t>
  </si>
  <si>
    <t>Dílčí úpravy toku - SO 01</t>
  </si>
  <si>
    <t>STA</t>
  </si>
  <si>
    <t>1</t>
  </si>
  <si>
    <t>{96d61d00-af93-4595-9fab-5306ff1ec90a}</t>
  </si>
  <si>
    <t>2</t>
  </si>
  <si>
    <t>18030-33XT-DM-SO01a</t>
  </si>
  <si>
    <t>Kácení - SO 01</t>
  </si>
  <si>
    <t>{17c19a67-9aac-45cf-b273-946605ba24c1}</t>
  </si>
  <si>
    <t>18030-33XT-DM-SO02</t>
  </si>
  <si>
    <t>Dílčí úpravy toku - SO 02</t>
  </si>
  <si>
    <t>{3cefd0f1-eadd-408a-95fd-504e5c3245b5}</t>
  </si>
  <si>
    <t>18030-33XT-DM-SO02a</t>
  </si>
  <si>
    <t>Kácení - SO 02</t>
  </si>
  <si>
    <t>{fc83a984-c7b8-446d-833d-384cf26f2b0a}</t>
  </si>
  <si>
    <t>18030-33XT-DM-SO03</t>
  </si>
  <si>
    <t>Dílčí úpravy toku - SO 03</t>
  </si>
  <si>
    <t>{4fe3cb57-8c46-4644-9aaa-7ee9f67f2ea0}</t>
  </si>
  <si>
    <t>18030-33XT-DM-SO03a</t>
  </si>
  <si>
    <t>Kácení - SO 03</t>
  </si>
  <si>
    <t>{1780082e-5c49-4d6b-87b4-51010ead761d}</t>
  </si>
  <si>
    <t>18030-33XT-DM-SO04</t>
  </si>
  <si>
    <t>Dílčí úpravy toku - SO 04</t>
  </si>
  <si>
    <t>{2eb74e67-24e0-4721-9d79-4a54497f4bd9}</t>
  </si>
  <si>
    <t>18030-33XT-DM-SO04a</t>
  </si>
  <si>
    <t>Kácení - SO 04</t>
  </si>
  <si>
    <t>{33f80a0a-13d0-4147-9b90-d29ea0935ee9}</t>
  </si>
  <si>
    <t>18030-33XT-DM-SO05</t>
  </si>
  <si>
    <t>Dílčí úpravy toku - SO 05</t>
  </si>
  <si>
    <t>{9c757ff8-2c5a-43a5-b695-d8e13a587112}</t>
  </si>
  <si>
    <t>18030-33XT-DM-SO05a</t>
  </si>
  <si>
    <t>Kácení - SO 05</t>
  </si>
  <si>
    <t>{54494f63-e3f9-449c-8ffb-cb88f3ec583f}</t>
  </si>
  <si>
    <t>18030-VRN</t>
  </si>
  <si>
    <t>VRN</t>
  </si>
  <si>
    <t>{1f75c550-08ab-4709-8a3e-d07f3ff864f5}</t>
  </si>
  <si>
    <t>NÁSYP</t>
  </si>
  <si>
    <t>352,4</t>
  </si>
  <si>
    <t>PAŘEZ_300</t>
  </si>
  <si>
    <t>46</t>
  </si>
  <si>
    <t>KRYCÍ LIST SOUPISU PRACÍ</t>
  </si>
  <si>
    <t>PAŘEZ_500</t>
  </si>
  <si>
    <t>19</t>
  </si>
  <si>
    <t>PAŘEZ_700</t>
  </si>
  <si>
    <t>5</t>
  </si>
  <si>
    <t>PAŘEZ_900</t>
  </si>
  <si>
    <t>4</t>
  </si>
  <si>
    <t>PAS_BŘEHY</t>
  </si>
  <si>
    <t>35,28</t>
  </si>
  <si>
    <t>Objekt:</t>
  </si>
  <si>
    <t>RÝHA</t>
  </si>
  <si>
    <t>20,34</t>
  </si>
  <si>
    <t>18030-33XT-DM-SO01 - Dílčí úpravy toku - SO 01</t>
  </si>
  <si>
    <t>RÝHA_DNO</t>
  </si>
  <si>
    <t>11,52</t>
  </si>
  <si>
    <t>STARÝ_KÁMEN</t>
  </si>
  <si>
    <t>11,3</t>
  </si>
  <si>
    <t>SVAH</t>
  </si>
  <si>
    <t>279,4</t>
  </si>
  <si>
    <t>TRÁVA</t>
  </si>
  <si>
    <t>0,02</t>
  </si>
  <si>
    <t>UROVNÁNÍ</t>
  </si>
  <si>
    <t>324,5</t>
  </si>
  <si>
    <t>VÝKOP</t>
  </si>
  <si>
    <t>361,69</t>
  </si>
  <si>
    <t>ZÁSYP</t>
  </si>
  <si>
    <t>37,8</t>
  </si>
  <si>
    <t>Materiál</t>
  </si>
  <si>
    <t>Montáž</t>
  </si>
  <si>
    <t>REKAPITULACE ČLENĚNÍ SOUPISU PRACÍ</t>
  </si>
  <si>
    <t>Kód dílu - Popis</t>
  </si>
  <si>
    <t>Materiál [CZK]</t>
  </si>
  <si>
    <t>Montáž [CZK]</t>
  </si>
  <si>
    <t>Cena celkem [CZK]</t>
  </si>
  <si>
    <t>-1</t>
  </si>
  <si>
    <t>HSV - Práce a dodávky HSV</t>
  </si>
  <si>
    <t xml:space="preserve">    1 - Zemní práce</t>
  </si>
  <si>
    <t xml:space="preserve">    4 - Vodorovné konstrukce</t>
  </si>
  <si>
    <t xml:space="preserve">    9 - Ostatní konstrukce a práce, bourání</t>
  </si>
  <si>
    <t xml:space="preserve">    998 - Přesun hmot</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</si>
  <si>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</si>
  <si>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</si>
  <si>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</si>
  <si>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</si>
  <si>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</si>
  <si>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</si>
  <si>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</si>
  <si>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</si>
  <si>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</si>
  <si>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</si>
  <si>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</si>
  <si>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</si>
  <si>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</si>
  <si>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</si>
  <si>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</si>
  <si>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</si>
  <si>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Dodavatel</t>
  </si>
  <si>
    <t>Náklady soupisu celkem</t>
  </si>
  <si>
    <t>HSV</t>
  </si>
  <si>
    <t>Práce a dodávky HSV</t>
  </si>
  <si>
    <t>ROZPOCET</t>
  </si>
  <si>
    <t>Zemní práce</t>
  </si>
  <si>
    <t>K</t>
  </si>
  <si>
    <t>111101101</t>
  </si>
  <si>
    <t>Odstranění travin z celkové plochy do 0,1 ha</t>
  </si>
  <si>
    <t>ha</t>
  </si>
  <si>
    <t>CS ÚRS 2019 01</t>
  </si>
  <si>
    <t>-976592877</t>
  </si>
  <si>
    <t>PP</t>
  </si>
  <si>
    <t>Odstranění travin a rákosu travin, při celkové ploše do 0,1 ha</t>
  </si>
  <si>
    <t>PSC</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</si>
  <si>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</si>
  <si>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VV</t>
  </si>
  <si>
    <t>"pokosení travin kolem koryta" 200/10000</t>
  </si>
  <si>
    <t>Součet</t>
  </si>
  <si>
    <t>112201101</t>
  </si>
  <si>
    <t>Odstranění pařezů D do 300 mm</t>
  </si>
  <si>
    <t>kus</t>
  </si>
  <si>
    <t>826323832</t>
  </si>
  <si>
    <t>Odstranění pařezů s jejich vykopáním, vytrháním nebo odstřelením, s přesekáním kořenů průměru přes 100 do 300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</si>
  <si>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</si>
  <si>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"pařezy do DN300" 22+24</t>
  </si>
  <si>
    <t>3</t>
  </si>
  <si>
    <t>112201102</t>
  </si>
  <si>
    <t>Odstranění pařezů D do 500 mm</t>
  </si>
  <si>
    <t>359099652</t>
  </si>
  <si>
    <t>Odstranění pařezů s jejich vykopáním, vytrháním nebo odstřelením, s přesekáním kořenů průměru přes 300 do 500 mm</t>
  </si>
  <si>
    <t>"pařezy do DN500" 15+4</t>
  </si>
  <si>
    <t>112201103</t>
  </si>
  <si>
    <t>Odstranění pařezů D do 700 mm</t>
  </si>
  <si>
    <t>-1746807691</t>
  </si>
  <si>
    <t>Odstranění pařezů s jejich vykopáním, vytrháním nebo odstřelením, s přesekáním kořenů průměru přes 500 do 700 mm</t>
  </si>
  <si>
    <t>"pařezy do DN700" 5</t>
  </si>
  <si>
    <t>112201104</t>
  </si>
  <si>
    <t>Odstranění pařezů D do 900 mm</t>
  </si>
  <si>
    <t>236082410</t>
  </si>
  <si>
    <t>Odstranění pařezů s jejich vykopáním, vytrháním nebo odstřelením, s přesekáním kořenů průměru přes 700 do 900 mm</t>
  </si>
  <si>
    <t>"pařezy do DN900" 3+1</t>
  </si>
  <si>
    <t>6</t>
  </si>
  <si>
    <t>114203104</t>
  </si>
  <si>
    <t>Rozebrání záhozů a rovnanin na sucho</t>
  </si>
  <si>
    <t>m3</t>
  </si>
  <si>
    <t>2051631756</t>
  </si>
  <si>
    <t>Rozebrání dlažeb nebo záhozů s naložením na dopravní prostředek záhozů, rovnanin a soustřeďovacích staveb provedených na sucho</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</si>
  <si>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</si>
  <si>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 xml:space="preserve">"rozebrání původního opevnění na LB - 17 m, pr. šikmá délka 1 m, pr. tl. 0,4 m" 17*1*0,4 </t>
  </si>
  <si>
    <t>"rozebrání původního opevnění na PB - 15 m, pr. šikmá délka 1 m, pr. tl. 0,3 m" 15*1*0,3</t>
  </si>
  <si>
    <t>7</t>
  </si>
  <si>
    <t>114203301</t>
  </si>
  <si>
    <t>Třídění lomového kamene nebo betonových tvárnic podle druhu, velikosti nebo tvaru</t>
  </si>
  <si>
    <t>1119304443</t>
  </si>
  <si>
    <t>Třídění lomového kamene nebo betonových tvárnic získaných při rozebrání dlažeb, záhozů, rovnanin a soustřeďovacích staveb podle druhu, velikosti nebo tvaru</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</si>
  <si>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prostředek._x000d_
2. V ceně nejsou započteny náklady na:_x000d_
a) očištění lomového kamene nebo tvárnic; tyto práce se oceňují cenami souboru cen 114 20-32 Očištění lomového kamene nebo betonových tvárnic;_x000d_
b) srovnání lomového kamene nebo tvárnic do měřitelných figur; tyto práce se oceňují cenami souboru cen 114 20-34 Srovnání lomového kamene nebo betonových tvárnic do měřitelných figur._x000d_
3. Množství měrných jednotek se určí v m3 tříděného kamene nebo tvárnic._x000d_
</t>
  </si>
  <si>
    <t>8</t>
  </si>
  <si>
    <t>131201102</t>
  </si>
  <si>
    <t>Hloubení jam nezapažených v hornině tř. 3 objemu do 1000 m3</t>
  </si>
  <si>
    <t>-758282682</t>
  </si>
  <si>
    <t>Hloubení nezapažených jam a zářezů s urovnáním dna do předepsaného profilu a spádu v hornině tř. 3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</si>
  <si>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</si>
  <si>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"z tabulky kubatur" 369,6</t>
  </si>
  <si>
    <t>"odpočet původního opevnění" -STARÝ_KÁMEN</t>
  </si>
  <si>
    <t>"výkop pro dodatečné opevnění rovnaninou" STARÝ_KÁMEN*0,3</t>
  </si>
  <si>
    <t>"50% ve 3. třídě" VÝKOP*0,5</t>
  </si>
  <si>
    <t>9</t>
  </si>
  <si>
    <t>131201109</t>
  </si>
  <si>
    <t>Příplatek za lepivost u hloubení jam nezapažených v hornině tř. 3</t>
  </si>
  <si>
    <t>799367002</t>
  </si>
  <si>
    <t>Hloubení nezapažených jam a zářezů s urovnáním dna do předepsaného profilu a spádu Příplatek k cenám za lepivost horniny tř. 3</t>
  </si>
  <si>
    <t>"lepivost 30%" VÝKOP*0,5*0,3</t>
  </si>
  <si>
    <t>10</t>
  </si>
  <si>
    <t>131201191</t>
  </si>
  <si>
    <t>Příplatek za hloubení jam v tekoucí vodě při LTM v hornině tř. 3</t>
  </si>
  <si>
    <t>-445750060</t>
  </si>
  <si>
    <t>Hloubení nezapažených jam a zářezů Příplatek k cenám za hloubení jam v tekoucí vodě při lesnicko-technických melioracích (LTM) pro jakékoliv množství vykopávky v hornině tř. 3</t>
  </si>
  <si>
    <t>"objem výkopů v proudící vodě - 10%" VÝKOP*0,5*0,1</t>
  </si>
  <si>
    <t>11</t>
  </si>
  <si>
    <t>131301102</t>
  </si>
  <si>
    <t>Hloubení jam nezapažených v hornině tř. 4 objemu do 1000 m3</t>
  </si>
  <si>
    <t>1201957900</t>
  </si>
  <si>
    <t>Hloubení nezapažených jam a zářezů s urovnáním dna do předepsaného profilu a spádu v hornině tř. 4 přes 100 do 1 000 m3</t>
  </si>
  <si>
    <t>"50% ve 4. třídě" VÝKOP*0,5</t>
  </si>
  <si>
    <t>12</t>
  </si>
  <si>
    <t>131301109</t>
  </si>
  <si>
    <t>Příplatek za lepivost u hloubení jam nezapažených v hornině tř. 4</t>
  </si>
  <si>
    <t>2047315098</t>
  </si>
  <si>
    <t>Hloubení nezapažených jam a zářezů s urovnáním dna do předepsaného profilu a spádu Příplatek k cenám za lepivost horniny tř. 4</t>
  </si>
  <si>
    <t>13</t>
  </si>
  <si>
    <t>131301191</t>
  </si>
  <si>
    <t>Příplatek za hloubení jam v tekoucí vodě při LTM v hornině tř. 4</t>
  </si>
  <si>
    <t>-2045717178</t>
  </si>
  <si>
    <t>Hloubení nezapažených jam a zářezů Příplatek k cenám za hloubení jam v tekoucí vodě při lesnicko-technických melioracích (LTM) pro jakékoliv množství vykopávky v hornině tř. 4</t>
  </si>
  <si>
    <t>14</t>
  </si>
  <si>
    <t>132201201</t>
  </si>
  <si>
    <t>Hloubení rýh š do 2000 mm v hornině tř. 3 objemu do 100 m3</t>
  </si>
  <si>
    <t>2133613778</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</si>
  <si>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</si>
  <si>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</si>
  <si>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"rýhy pro dnové pasy - pod úrovní profilu pro rovnaninu"</t>
  </si>
  <si>
    <t>"dno - pod patkou 0,2 m, mezi patkami 0,8 m"</t>
  </si>
  <si>
    <t>" km 3.05655 - délka oblouku 3 m" ((3-2*0.6)*1.5*0.8)+(2*0.6*0.2*1.5)</t>
  </si>
  <si>
    <t>" km 3.08155 - délka oblouku 3 m" ((3-2*0.6)*1.5*0.8)+(2*0.6*0.2*1.5)</t>
  </si>
  <si>
    <t>" km 3.10755 - délka oblouku 3 m" ((3-2*0.6)*1.5*0.8)+(2*0.6*0.2*1.5)</t>
  </si>
  <si>
    <t>" km 3.13276 - délka oblouku 4.2 m" ((4.2-2*0.6)*1.5*0.8)+(2*0.6*0.2*1.5)</t>
  </si>
  <si>
    <t>Mezisoučet</t>
  </si>
  <si>
    <t>"břehy - pod rovnaninou 0,2 m"</t>
  </si>
  <si>
    <t>" km 3.05655 šikmá délka zavázání 2.3 + 2.5 m" (2.3+2.5)*1.5*0.2</t>
  </si>
  <si>
    <t>" km 3.08155 šikmá délka zavázání 3.8 + 4.6 m" (3.8+4.6)*1.5*0.2</t>
  </si>
  <si>
    <t>" km 3.10755 šikmá délka zavázání 3.8 + 4.6 m" (3.8+4.6)*1.5*0.2</t>
  </si>
  <si>
    <t>" km 3.13276 šikmá délka zavázání 4 + 3.8 m" (4+3.8)*1.5*0.2</t>
  </si>
  <si>
    <t>RÝHA_BŘEH</t>
  </si>
  <si>
    <t>"50% ve 3. třídě" RÝHA*0,5</t>
  </si>
  <si>
    <t>132201209</t>
  </si>
  <si>
    <t>Příplatek za lepivost k hloubení rýh š do 2000 mm v hornině tř. 3</t>
  </si>
  <si>
    <t>860535991</t>
  </si>
  <si>
    <t>Hloubení zapažených i nezapažených rýh šířky přes 600 do 2 000 mm s urovnáním dna do předepsaného profilu a spádu v hornině tř. 3 Příplatek k cenám za lepivost horniny tř. 3</t>
  </si>
  <si>
    <t>"lepivost 30%" RÝHA*0,5*0,3</t>
  </si>
  <si>
    <t>16</t>
  </si>
  <si>
    <t>132201291</t>
  </si>
  <si>
    <t>Příplatek za hloubení rýh pod vodou š do 2000 mm při LTM v hornině tř. 3 objemu do 100 m3</t>
  </si>
  <si>
    <t>-422447209</t>
  </si>
  <si>
    <t>Hloubení zapažených i nezapažených rýh šířky přes 600 do 2 000 mm s urovnáním dna do předepsaného profilu a spádu Příplatek k cenám za hloubení rýh v tekoucí vodě při lesnicko-technických melioracích (LTM) v hornině tř. 3 do 100 m3</t>
  </si>
  <si>
    <t>"výkopy ve dně" RÝHA_DNO*0,5</t>
  </si>
  <si>
    <t>17</t>
  </si>
  <si>
    <t>132301201</t>
  </si>
  <si>
    <t>Hloubení rýh š do 2000 mm v hornině tř. 4 objemu do 100 m3</t>
  </si>
  <si>
    <t>-1212214975</t>
  </si>
  <si>
    <t>Hloubení zapažených i nezapažených rýh šířky přes 600 do 2 000 mm s urovnáním dna do předepsaného profilu a spádu v hornině tř. 4 do 100 m3</t>
  </si>
  <si>
    <t>"50% ve 4. třídě" RÝHA*0,5</t>
  </si>
  <si>
    <t>18</t>
  </si>
  <si>
    <t>132301209</t>
  </si>
  <si>
    <t>Příplatek za lepivost k hloubení rýh š do 2000 mm v hornině tř. 4</t>
  </si>
  <si>
    <t>91705644</t>
  </si>
  <si>
    <t>Hloubení zapažených i nezapažených rýh šířky přes 600 do 2 000 mm s urovnáním dna do předepsaného profilu a spádu v hornině tř. 4 Příplatek k cenám za lepivost horniny tř. 4</t>
  </si>
  <si>
    <t>132301291</t>
  </si>
  <si>
    <t>Příplatek za hloubení rýh pod vodou š do 2000 mm při LTM v hornině tř. 4 objemu do 100 m3</t>
  </si>
  <si>
    <t>495329595</t>
  </si>
  <si>
    <t>Hloubení zapažených i nezapažených rýh šířky přes 600 do 2 000 mm s urovnáním dna do předepsaného profilu a spádu Příplatek k cenám za hloubení rýh v tekoucí vodě při lesnicko-technických melioracích (LTM) v hornině tř. 4 do 100 m3</t>
  </si>
  <si>
    <t>20</t>
  </si>
  <si>
    <t>162201101</t>
  </si>
  <si>
    <t>Vodorovné přemístění do 20 m výkopku/sypaniny z horniny tř. 1 až 4</t>
  </si>
  <si>
    <t>1719196579</t>
  </si>
  <si>
    <t>Vodorovné přemístění výkopku nebo sypaniny po suchu na obvyklém dopravním prostředku, bez naložení výkopku, avšak se složením bez rozhrnutí z horniny tř. 1 až 4 na vzdálenost do 20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</si>
  <si>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</si>
  <si>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"přesun z místa výkopu na místo uložení - 20%" (NÁSYP+ZÁSYP)*0,2</t>
  </si>
  <si>
    <t>162201102</t>
  </si>
  <si>
    <t>Vodorovné přemístění do 50 m výkopku/sypaniny z horniny tř. 1 až 4</t>
  </si>
  <si>
    <t>-1808107452</t>
  </si>
  <si>
    <t>Vodorovné přemístění výkopku nebo sypaniny po suchu na obvyklém dopravním prostředku, bez naložení výkopku, avšak se složením bez rozhrnutí z horniny tř. 1 až 4 na vzdálenost přes 20 do 50 m</t>
  </si>
  <si>
    <t>22</t>
  </si>
  <si>
    <t>162201152</t>
  </si>
  <si>
    <t>Vodorovné přemístění do 50 m výkopku/sypaniny z horniny tř. 5 až 7</t>
  </si>
  <si>
    <t>727735806</t>
  </si>
  <si>
    <t>Vodorovné přemístění výkopku nebo sypaniny po suchu na obvyklém dopravním prostředku, bez naložení výkopku, avšak se složením bez rozhrnutí z horniny tř. 5 až 7 na vzdálenost přes 20 do 50 m</t>
  </si>
  <si>
    <t>"přesun do násypů - nevhodný kámen" STARÝ_KÁMEN*0,7</t>
  </si>
  <si>
    <t>23</t>
  </si>
  <si>
    <t>162301421</t>
  </si>
  <si>
    <t>Vodorovné přemístění pařezů do 5 km D do 300 mm</t>
  </si>
  <si>
    <t>-751983380</t>
  </si>
  <si>
    <t>Vodorovné přemístění větví, kmenů nebo pařezů s naložením, složením a dopravou do 5000 m pařezů kmenů, průměru přes 100 do 300 mm</t>
  </si>
  <si>
    <t xml:space="preserve">Poznámka k souboru cen:_x000d_
1. Průměr kmene i pařezu se měří v místě řezu._x000d_
2. Měrná jednotka je 1 strom._x000d_
</t>
  </si>
  <si>
    <t>24</t>
  </si>
  <si>
    <t>162301422</t>
  </si>
  <si>
    <t>Vodorovné přemístění pařezů do 5 km D do 500 mm</t>
  </si>
  <si>
    <t>-953741914</t>
  </si>
  <si>
    <t>Vodorovné přemístění větví, kmenů nebo pařezů s naložením, složením a dopravou do 5000 m pařezů kmenů, průměru přes 300 do 500 mm</t>
  </si>
  <si>
    <t>25</t>
  </si>
  <si>
    <t>162301423</t>
  </si>
  <si>
    <t>Vodorovné přemístění pařezů do 5 km D do 700 mm</t>
  </si>
  <si>
    <t>1821296017</t>
  </si>
  <si>
    <t>Vodorovné přemístění větví, kmenů nebo pařezů s naložením, složením a dopravou do 5000 m pařezů kmenů, průměru přes 500 do 700 mm</t>
  </si>
  <si>
    <t>26</t>
  </si>
  <si>
    <t>162301424</t>
  </si>
  <si>
    <t>Vodorovné přemístění pařezů do 5 km D do 900 mm</t>
  </si>
  <si>
    <t>-1555860970</t>
  </si>
  <si>
    <t>Vodorovné přemístění větví, kmenů nebo pařezů s naložením, složením a dopravou do 5000 m pařezů kmenů, průměru přes 700 do 900 mm</t>
  </si>
  <si>
    <t>27</t>
  </si>
  <si>
    <t>185803106</t>
  </si>
  <si>
    <t>Shrabání a odvoz pokoseného divokého porostu do 20 km</t>
  </si>
  <si>
    <t>1447275234</t>
  </si>
  <si>
    <t>Shrabání a odvoz pokoseného porostu a organických naplavenin s naložením na dopravní prostředek a odvozem na vzdálenost do 20 km divokého porostu</t>
  </si>
  <si>
    <t xml:space="preserve">Poznámka k souboru cen:_x000d_
1. Množství jednotek se určí v hektarech plochy, ze které byl porost shrabán._x000d_
2. Cenou 185 80-3108 organických naplavenin, jsou myšleny naplaveniny na břehových plochách po záplavách._x000d_
</t>
  </si>
  <si>
    <t>28</t>
  </si>
  <si>
    <t>181411121</t>
  </si>
  <si>
    <t>Založení lučního trávníku výsevem plochy do 1000 m2 v rovině a ve svahu do 1:5</t>
  </si>
  <si>
    <t>m2</t>
  </si>
  <si>
    <t>-1980800752</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</si>
  <si>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</si>
  <si>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</si>
  <si>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29</t>
  </si>
  <si>
    <t>M</t>
  </si>
  <si>
    <t>00572472</t>
  </si>
  <si>
    <t>osivo směs travní krajinná-rovinná</t>
  </si>
  <si>
    <t>kg</t>
  </si>
  <si>
    <t>439329195</t>
  </si>
  <si>
    <t>324,5*0,015 'Přepočtené koeficientem množství</t>
  </si>
  <si>
    <t>30</t>
  </si>
  <si>
    <t>181411122</t>
  </si>
  <si>
    <t>Založení lučního trávníku výsevem plochy do 1000 m2 ve svahu do 1:2</t>
  </si>
  <si>
    <t>2106123969</t>
  </si>
  <si>
    <t>Založení trávníku na půdě předem připravené plochy do 1000 m2 výsevem včetně utažení lučního na svahu přes 1:5 do 1:2</t>
  </si>
  <si>
    <t>"břehy nad opevněním" 90</t>
  </si>
  <si>
    <t>31</t>
  </si>
  <si>
    <t>00572474</t>
  </si>
  <si>
    <t>osivo směs travní krajinná-svahová</t>
  </si>
  <si>
    <t>785236175</t>
  </si>
  <si>
    <t>90*0,015 'Přepočtené koeficientem množství</t>
  </si>
  <si>
    <t>32</t>
  </si>
  <si>
    <t>162301921</t>
  </si>
  <si>
    <t>Příplatek k vodorovnému přemístění pařezů D 300 mm ZKD 5 km</t>
  </si>
  <si>
    <t>-1833241296</t>
  </si>
  <si>
    <t>Vodorovné přemístění větví, kmenů nebo pařezů s naložením, složením a dopravou Příplatek k cenám za každých dalších i započatých 5000 m přes 5000 m pařezů kmenů, průměru přes 100 do 300 mm</t>
  </si>
  <si>
    <t>"příplatek za 4x 5 km" 4*PAŘEZ_300</t>
  </si>
  <si>
    <t>33</t>
  </si>
  <si>
    <t>162301922</t>
  </si>
  <si>
    <t>Příplatek k vodorovnému přemístění pařezů D 500 mm ZKD 5 km</t>
  </si>
  <si>
    <t>-632909522</t>
  </si>
  <si>
    <t>Vodorovné přemístění větví, kmenů nebo pařezů s naložením, složením a dopravou Příplatek k cenám za každých dalších i započatých 5000 m přes 5000 m pařezů kmenů, průměru přes 300 do 500 mm</t>
  </si>
  <si>
    <t>"příplatek za 4x 5 km" 4*PAŘEZ_500</t>
  </si>
  <si>
    <t>34</t>
  </si>
  <si>
    <t>162301923</t>
  </si>
  <si>
    <t>Příplatek k vodorovnému přemístění pařezů D 700 mm ZKD 5 km</t>
  </si>
  <si>
    <t>1797854519</t>
  </si>
  <si>
    <t>Vodorovné přemístění větví, kmenů nebo pařezů s naložením, složením a dopravou Příplatek k cenám za každých dalších i započatých 5000 m přes 5000 m pařezů kmenů, průměru přes 500 do 700 mm</t>
  </si>
  <si>
    <t>"příplatek za 4x 5 km" 4*PAŘEZ_700</t>
  </si>
  <si>
    <t>35</t>
  </si>
  <si>
    <t>162301924</t>
  </si>
  <si>
    <t>Příplatek k vodorovnému přemístění pařezů D 900 mm ZKD 5 km</t>
  </si>
  <si>
    <t>-659290665</t>
  </si>
  <si>
    <t>Vodorovné přemístění větví, kmenů nebo pařezů s naložením, složením a dopravou Příplatek k cenám za každých dalších i započatých 5000 m přes 5000 m pařezů kmenů, průměru přes 700 do 900 mm</t>
  </si>
  <si>
    <t>"příplatek za 4x 5 km" 4*PAŘEZ_900</t>
  </si>
  <si>
    <t>36</t>
  </si>
  <si>
    <t>R04</t>
  </si>
  <si>
    <t>Trvalá likvidace pařezů v souladu s platnými právními předpisy, včetně případných poplatků, manipulace a přesunů</t>
  </si>
  <si>
    <t>t</t>
  </si>
  <si>
    <t>1757903338</t>
  </si>
  <si>
    <t>Trvalá likvidace pařezů v souladu s platnými právními předpisy, včetně případných poplatků</t>
  </si>
  <si>
    <t>P</t>
  </si>
  <si>
    <t>Poznámka k položce:_x000d_
- trvalá likvidace pařezů v souladu s platnými právními předpisy (např. uložení pařezů na skládku - předpoklad uložení na skládku Suchý důl)</t>
  </si>
  <si>
    <t>"přepočet na hmotnost"</t>
  </si>
  <si>
    <t>PAŘEZ_300*0.044*0,765</t>
  </si>
  <si>
    <t>PAŘEZ_500*0.2198*0,765</t>
  </si>
  <si>
    <t>PAŘEZ_700*0.6924*0,765</t>
  </si>
  <si>
    <t>PAŘEZ_900*1.5826*0,765</t>
  </si>
  <si>
    <t>37</t>
  </si>
  <si>
    <t>171101101</t>
  </si>
  <si>
    <t>Uložení sypaniny z hornin soudržných do násypů zhutněných na 95 % PS</t>
  </si>
  <si>
    <t>1510958897</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</si>
  <si>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</si>
  <si>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</si>
  <si>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"z tabulky kubatur" 352,4</t>
  </si>
  <si>
    <t>38</t>
  </si>
  <si>
    <t>171151101</t>
  </si>
  <si>
    <t>Hutnění boků násypů pro jakýkoliv sklon a míru zhutnění svahu</t>
  </si>
  <si>
    <t>-2064958691</t>
  </si>
  <si>
    <t>Hutnění boků násypů z hornin soudržných a sypkých pro jakýkoliv sklon, délku a míru zhutnění svahu</t>
  </si>
  <si>
    <t>39</t>
  </si>
  <si>
    <t>174201101</t>
  </si>
  <si>
    <t>Zásyp jam, šachet rýh nebo kolem objektů sypaninou bez zhutnění</t>
  </si>
  <si>
    <t>1535182966</t>
  </si>
  <si>
    <t>Zásyp sypaninou z jakékoliv horniny s uložením výkopku ve vrstvách bez zhutnění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</si>
  <si>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</si>
  <si>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xml:space="preserve">"zásypy nad rovnaninou - 0,2 m3/bm/břeh" </t>
  </si>
  <si>
    <t>"levý břeh - délka opevnění 101,5 m" 101,5*0,2</t>
  </si>
  <si>
    <t>"pravý břeh - délka opevnění 87,5 m" 87,5*0,2</t>
  </si>
  <si>
    <t>40</t>
  </si>
  <si>
    <t>181951102</t>
  </si>
  <si>
    <t>Úprava pláně v hornině tř. 1 až 4 se zhutněním</t>
  </si>
  <si>
    <t>-687739832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</si>
  <si>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</si>
  <si>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</si>
  <si>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"z tabulky kubatur" 324,5</t>
  </si>
  <si>
    <t>41</t>
  </si>
  <si>
    <t>182101101</t>
  </si>
  <si>
    <t>Svahování v zářezech v hornině tř. 1 až 4</t>
  </si>
  <si>
    <t>426704653</t>
  </si>
  <si>
    <t>Svahování trvalých svahů do projektovaných profilů s potřebným přemístěním výkopku při svahování v zářezech v hornině tř. 1 až 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</si>
  <si>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</si>
  <si>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"z tabulky kubatur" 578,9</t>
  </si>
  <si>
    <t>42</t>
  </si>
  <si>
    <t>182201101</t>
  </si>
  <si>
    <t>Svahování násypů</t>
  </si>
  <si>
    <t>-1238622191</t>
  </si>
  <si>
    <t>Svahování trvalých svahů do projektovaných profilů s potřebným přemístěním výkopku při svahování násypů v jakékoliv hornině</t>
  </si>
  <si>
    <t>"z tabulky kubatur" 279,4</t>
  </si>
  <si>
    <t>Vodorovné konstrukce</t>
  </si>
  <si>
    <t>43</t>
  </si>
  <si>
    <t>463211153</t>
  </si>
  <si>
    <t>Rovnanina objemu přes 3 m3 z lomového kamene tříděného hmotnosti do 500 kg s urovnáním líce</t>
  </si>
  <si>
    <t>1485277001</t>
  </si>
  <si>
    <t>Rovnanina z lomového kamene neupraveného pro podélné i příčné objekty objemu přes 3 m3 z kamene tříděného, s urovnáním líce a vyklínováním spár úlomky kamene hmotnost jednotlivých kamenů přes 200 do 500 kg</t>
  </si>
  <si>
    <t xml:space="preserve">Poznámka k souboru cen:_x000d_
1. V cenách -1144, -1145, -1146, -1154, -1155, -1156 a - 1157 jsou započteny i náklady na uložení klestu a na vykopávku hlíny a její přemístění ze vzdálenosti do 20 m._x000d_
</t>
  </si>
  <si>
    <t>"opevnění břehů"</t>
  </si>
  <si>
    <t>"km 3.0535-3.056 - LB - délka 2.5 m, prům. šikmá délka 1.35 m" 2.5*1.35*0.4</t>
  </si>
  <si>
    <t>"km 3.056-3.116 - LB - délka 58.5 m, prům. šikmá délka 2.7 m" 58.5*2.7*0.4</t>
  </si>
  <si>
    <t>"km 3.116-3.126 - LB - délka 10 m, prům. šikmá délka 2.6 m" 10*2.6*0.4</t>
  </si>
  <si>
    <t>"km 3.126-3.130 - LB - délka 4 m, prům. šikmá délka 2.7 m" 4*2.7*0.4</t>
  </si>
  <si>
    <t>"km 3.0130-3.1505 - LB - délka 21.5 m, prům. šikmá délka 2.8 m" 21.5*2.8*0.4</t>
  </si>
  <si>
    <t>"km 3.1505-3.1555 - LB - délka 5 m, prům. šikmá délka 1.35 m" 5*1.35*0.4</t>
  </si>
  <si>
    <t>"km 3.0535-3.056 - PB - délka 2.5 m, prům. šikmá délka 1.6 m" 2.5*1.6*0.4</t>
  </si>
  <si>
    <t>"km 3.056-3.137 - PB - délka 82.5 m, prům. šikmá délka 3.25 m" 82.5*3.25*0.4</t>
  </si>
  <si>
    <t>"km 3.137-3.1395 - PB - délka 2.5 m, prům. šikmá délka 1.6 m" 2.5*1.6*0.4</t>
  </si>
  <si>
    <t>"patka pod opevněním - 0,36 m3/bm/břeh"</t>
  </si>
  <si>
    <t>"km 3.0535-3.056 - LB - délka 2.5 m" 2.5*0.36</t>
  </si>
  <si>
    <t>"km 3.056-3.116 - LB - délka 58.5 m" 58.5*0.36</t>
  </si>
  <si>
    <t>"km 3.116-3.126 - LB - délka 10 m" 10*0.36</t>
  </si>
  <si>
    <t>"km 3.126-3.130 - LB - délka 4 m" 4*0.36</t>
  </si>
  <si>
    <t>"km 3.0130-3.1505 - LB - délka 21.5 m" 21.5*0.36</t>
  </si>
  <si>
    <t>"km 3.1505-3.1555 - LB - délka 5 m" 5*0.36</t>
  </si>
  <si>
    <t>"km 3.0535-3.056 - PB - délka 2.5 m" 2.5*0.36</t>
  </si>
  <si>
    <t>"km 3.056-3.137 - PB - délka 82.5 m" 82.5*0.36</t>
  </si>
  <si>
    <t>"km 3.137-3.1395 - PB - délka 2.5 m" 2.5*0.36</t>
  </si>
  <si>
    <t>"odpočet pasů"</t>
  </si>
  <si>
    <t xml:space="preserve">"dno v patkách - 4 pasy" -(4*2)*1,5*0,36 </t>
  </si>
  <si>
    <t>"zavázání do břehů" -PAS_BŘEHY</t>
  </si>
  <si>
    <t>44</t>
  </si>
  <si>
    <t>463211158</t>
  </si>
  <si>
    <t>Rovnanina objemu přes 3 m3 z lomového kamene tříděného hmotnosti přes 500 kg s urovnáním líce</t>
  </si>
  <si>
    <t>2078825758</t>
  </si>
  <si>
    <t>Rovnanina z lomového kamene neupraveného pro podélné i příčné objekty objemu přes 3 m3 z kamene tříděného, s urovnáním líce a vyklínováním spár úlomky kamene hmotnost jednotlivých kamenů přes 500 kg</t>
  </si>
  <si>
    <t>"dnové pasy - šířka pasu 1,5 m, tloušťka rovnaniny 0,8 m"</t>
  </si>
  <si>
    <t>"oblouk ve dně"</t>
  </si>
  <si>
    <t>" km 3.05655 - délka oblouku 3 m"3*1.5*0.8</t>
  </si>
  <si>
    <t>" km 3.08155 - délka oblouku 3 m"3*1.5*0.8</t>
  </si>
  <si>
    <t>" km 3.10755 - délka oblouku 3 m"3*1.5*0.8</t>
  </si>
  <si>
    <t>" km 3.13276 - délka oblouku 4.2 m"4.2*1.5*0.8</t>
  </si>
  <si>
    <t>PAS_DNO</t>
  </si>
  <si>
    <t>"zavázání do břehů"</t>
  </si>
  <si>
    <t>" km 3.05655 - šikmá délka zavázání 2.3 + 2.5 m" (2.3+2.5)*1.5*0.8</t>
  </si>
  <si>
    <t>" km 3.08155 - šikmá délka zavázání 3.8 + 4.6 m" (3.8+4.6)*1.5*0.8</t>
  </si>
  <si>
    <t>" km 3.10755 - šikmá délka zavázání 3.8 + 4.6 m" (3.8+4.6)*1.5*0.8</t>
  </si>
  <si>
    <t>" km 3.13276 - šikmá délka zavázání 4 + 3.8 m" (4+3.8)*1.5*0.8</t>
  </si>
  <si>
    <t>45</t>
  </si>
  <si>
    <t>R06</t>
  </si>
  <si>
    <t>-478107227</t>
  </si>
  <si>
    <t>Rovnanina z lomového kamene neupraveného pro podélné i příčné objekty objemu přes 3 m3 z kamene tříděného, s urovnáním líce a vyklínováním spár úlomky kamene hmotnost jednotlivých kamenů přes 200 do 500 kg - BEZ MATERIÁLU</t>
  </si>
  <si>
    <t>Poznámka k položce:_x000d_
- výchozí položka 463211153_x000d_
- bez materiálu - použit bude vhodný kámen z rozebraného stávajícího opevnění - předpoklad 30%_x000d_
- určeno pro dodatečné opevnění dna, zejména pod dnovými pasy (v délce cca 3 m)</t>
  </si>
  <si>
    <t>"kámen ze stávajícího opevnění - předpoklad 30%" STARÝ_KÁMEN*0,3</t>
  </si>
  <si>
    <t>Ostatní konstrukce a práce, bourání</t>
  </si>
  <si>
    <t>R05</t>
  </si>
  <si>
    <t>Bourání a odstranění stávajících konstrukcí z betonu, prefabrikátů a zdiva</t>
  </si>
  <si>
    <t>1186710180</t>
  </si>
  <si>
    <t xml:space="preserve">Bourání a odstranění stávajících konstrukcí z betonu, prefabrikátů a zdiva, včetně manipulace, naložení, dopravy a likvidace (včetně případných poplatků za skládku) v souladu se zákonem O odpadech č 185/2001 Sb. v platném znění. </t>
  </si>
  <si>
    <t>"bet. blok na PB v cca km 3,076" 1,5*1*0,8</t>
  </si>
  <si>
    <t>47</t>
  </si>
  <si>
    <t>R12</t>
  </si>
  <si>
    <t>kpl</t>
  </si>
  <si>
    <t>-1833719997</t>
  </si>
  <si>
    <t>Odstranění komunálního odpadu včetně likvidace v souladu se zákonem O odpadech č 185/2001 Sb. v platném znění</t>
  </si>
  <si>
    <t>Poznámka k položce:_x000d_
- včetně manipulace, přesunu a likvidace na skládce nebo sběrném dvoře v souladu v souladu se zákonem O odpadech č 185/2001 Sb. v platném znění._x000d_
- předpokládané množství do 200 kg (komunální odpad, zbytky oplocení, ...)</t>
  </si>
  <si>
    <t>998</t>
  </si>
  <si>
    <t>Přesun hmot</t>
  </si>
  <si>
    <t>48</t>
  </si>
  <si>
    <t>998312011</t>
  </si>
  <si>
    <t>Přesun hmot pro sanace území, hrazení a úpravy bystřin</t>
  </si>
  <si>
    <t>-1105804710</t>
  </si>
  <si>
    <t>Přesun hmot pro sanace území, hrazení a úpravy bystřin jakéhokoliv rozsahu pro dopravní vzdálenost 50 m</t>
  </si>
  <si>
    <t xml:space="preserve">Poznámka k souboru cen:_x000d_
1. Ceny jsou určeny pro opevnění svahu nebo dna._x000d_
2. Ceny neplatí pro břehové a ochranné porosty, tento přesun se oceňuje cenou 998 31-5011 Břehové a ochranné porosty._x000d_
</t>
  </si>
  <si>
    <t>KEŘE</t>
  </si>
  <si>
    <t>115</t>
  </si>
  <si>
    <t>SMRK_300</t>
  </si>
  <si>
    <t>STROM_300</t>
  </si>
  <si>
    <t>STROM_500</t>
  </si>
  <si>
    <t>STROM_700</t>
  </si>
  <si>
    <t>STROM_900</t>
  </si>
  <si>
    <t>18030-33XT-DM-SO01a - Kácení - SO 01</t>
  </si>
  <si>
    <t>111201101</t>
  </si>
  <si>
    <t>Odstranění křovin a stromů průměru kmene do 100 mm i s kořeny z celkové plochy do 1000 m2</t>
  </si>
  <si>
    <t>181410585</t>
  </si>
  <si>
    <t>Odstranění křovin a stromů s odstraněním kořenů průměru kmene do 100 mm do sklonu terénu 1 : 5, při celkové ploše do 1 000 m2</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</si>
  <si>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</si>
  <si>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"křoviny a stromy pod DN100" 115</t>
  </si>
  <si>
    <t>111201401</t>
  </si>
  <si>
    <t>Spálení křovin a stromů průměru kmene do 100 mm</t>
  </si>
  <si>
    <t>1453162947</t>
  </si>
  <si>
    <t>Spálení odstraněných křovin a stromů na hromadách průměru kmene do 100 mm pro jakoukoliv plochu</t>
  </si>
  <si>
    <t xml:space="preserve">Poznámka k souboru cen:_x000d_
1. V ceně jsou započteny i náklady snesení křovin na hromady, přihrnování, očištění spáleniště, uložení popela a zbytků na hromadu._x000d_
2. V ceně nejsou započteny náklady na popř. nutné použití kropícího vozu, tyto se oceňují samostatně._x000d_
3. Množství jednotek se určí samostatně za každý objekt v m2 půdorysné plochy, z níž byly křoviny a stromy shromážděny._x000d_
</t>
  </si>
  <si>
    <t>111211121</t>
  </si>
  <si>
    <t>Spálení jehličnatého klestu se snášením D do 30 cm ve svahu přes 1:3</t>
  </si>
  <si>
    <t>1195767952</t>
  </si>
  <si>
    <t>Pálení větví stromů se snášením na hromady jehličnatých v rovině nebo ve svahu přes 1:3, průměru kmene do 30 cm</t>
  </si>
  <si>
    <t xml:space="preserve">Poznámka k souboru cen:_x000d_
1. V ceně jsou započteny i náklady na snesení klestu na hromady, přihrnování, očištění spáleniště, uložení popela a zbytků na hromadu._x000d_
2. V ceně nejsou započteny náklady na případné nutné použití kropícího vozu, tyto se oceňují samostatně._x000d_
3. Měrná jednotka je 1 strom._x000d_
</t>
  </si>
  <si>
    <t>111211141</t>
  </si>
  <si>
    <t>Spálení listnatého klestu se snášením D do 30 cm ve svahu přes 1:3</t>
  </si>
  <si>
    <t>587802846</t>
  </si>
  <si>
    <t>Pálení větví stromů se snášením na hromady listnatých v rovině nebo ve svahu přes 1:3, průměru kmene do 30 cm</t>
  </si>
  <si>
    <t>111211142</t>
  </si>
  <si>
    <t>Spálení listnatého klestu se snášením D přes 30 cm ve svahu přes 1:3</t>
  </si>
  <si>
    <t>1975427061</t>
  </si>
  <si>
    <t>Pálení větví stromů se snášením na hromady listnatých v rovině nebo ve svahu přes 1:3, průměru kmene přes 30 cm</t>
  </si>
  <si>
    <t>STROM_500+STROM_700+STROM_900</t>
  </si>
  <si>
    <t>112101101</t>
  </si>
  <si>
    <t>Odstranění stromů listnatých průměru kmene do 300 mm</t>
  </si>
  <si>
    <t>-2111643818</t>
  </si>
  <si>
    <t>Odstranění stromů s odřezáním kmene a s odvětvením listnatých, průměru kmene přes 100 do 300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</si>
  <si>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</si>
  <si>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"listnaté do DN300 na řezu" 33</t>
  </si>
  <si>
    <t>112101102</t>
  </si>
  <si>
    <t>Odstranění stromů listnatých průměru kmene do 500 mm</t>
  </si>
  <si>
    <t>-1555822891</t>
  </si>
  <si>
    <t>Odstranění stromů s odřezáním kmene a s odvětvením listnatých, průměru kmene přes 300 do 500 mm</t>
  </si>
  <si>
    <t>"listnaté do DN500 na řezu" 12</t>
  </si>
  <si>
    <t>112101103</t>
  </si>
  <si>
    <t>Odstranění stromů listnatých průměru kmene do 700 mm</t>
  </si>
  <si>
    <t>1152386092</t>
  </si>
  <si>
    <t>Odstranění stromů s odřezáním kmene a s odvětvením listnatých, průměru kmene přes 500 do 700 mm</t>
  </si>
  <si>
    <t>"listnaté do DN700 na řezu" 4</t>
  </si>
  <si>
    <t>112101104</t>
  </si>
  <si>
    <t>Odstranění stromů listnatých průměru kmene do 900 mm</t>
  </si>
  <si>
    <t>-1100298758</t>
  </si>
  <si>
    <t>Odstranění stromů s odřezáním kmene a s odvětvením listnatých, průměru kmene přes 700 do 900 mm</t>
  </si>
  <si>
    <t>"listnaté do DN900 na řezu" 2</t>
  </si>
  <si>
    <t>112101105</t>
  </si>
  <si>
    <t>Odstranění stromů listnatých průměru kmene do 1100 mm</t>
  </si>
  <si>
    <t>-1615644861</t>
  </si>
  <si>
    <t>Odstranění stromů s odřezáním kmene a s odvětvením listnatých, průměru kmene přes 900 do 1100 mm</t>
  </si>
  <si>
    <t>STROM_1100</t>
  </si>
  <si>
    <t>112101121</t>
  </si>
  <si>
    <t>Odstranění stromů jehličnatých průměru kmene do 300 mm</t>
  </si>
  <si>
    <t>1941895998</t>
  </si>
  <si>
    <t>Odstranění stromů s odřezáním kmene a s odvětvením jehličnatých bez odkornění, průměru kmene přes 100 do 300 mm</t>
  </si>
  <si>
    <t>"jehličnaté do DN300 na řezu" 3</t>
  </si>
  <si>
    <t>112201201</t>
  </si>
  <si>
    <t>Odřezání pařezů D do 300 mm</t>
  </si>
  <si>
    <t>-97120836</t>
  </si>
  <si>
    <t>Odřezání nebo odsekání pařezů v úrovni přilehlého území s vykopávkou potřebného pracovního prostoru a s jeho zahrnutím výkopkem pro všechny sklony území, průměru přes 100 do 300 mm</t>
  </si>
  <si>
    <t xml:space="preserve">Poznámka k souboru cen:_x000d_
1. Ceny lze použít jen pro odstranění částí pařezů zasahujících do průtočného profilu na objektech oceňovaných cenami souboru cen části A01 Zřízení konstrukcí stavebních objektů katalogu 831-2 Hydromeliorace lesnickotechnické._x000d_
2. Odřezání nebo odsekání pařezů se oceňuje pouze tehdy, jestliže by příp. odstranění celého pařezu porušilo stabilitu území._x000d_
3. V ceně jsou započteny i náklady na odklizení vytěžené dřevní hmoty na hromady na vzdálenost do 50 m nebo naložení na dopravní prostředek._x000d_
</t>
  </si>
  <si>
    <t>"zarovnání ponechaných pařezů" 6</t>
  </si>
  <si>
    <t>162201411</t>
  </si>
  <si>
    <t>Vodorovné přemístění kmenů stromů listnatých do 1 km D kmene do 300 mm</t>
  </si>
  <si>
    <t>-1508203903</t>
  </si>
  <si>
    <t>Vodorovné přemístění větví, kmenů nebo pařezů s naložením, složením a dopravou do 1000 m kmenů stromů listnatých, průměru přes 100 do 300 mm</t>
  </si>
  <si>
    <t>162201412</t>
  </si>
  <si>
    <t>Vodorovné přemístění kmenů stromů listnatých do 1 km D kmene do 500 mm</t>
  </si>
  <si>
    <t>862318991</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</si>
  <si>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</si>
  <si>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</si>
  <si>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</si>
  <si>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592177480</t>
  </si>
  <si>
    <t>Vodorovné přemístění větví, kmenů nebo pařezů s naložením, složením a dopravou do 1000 m kmenů stromů listnatých, průměru přes 500 do 700 mm</t>
  </si>
  <si>
    <t>162201414</t>
  </si>
  <si>
    <t>Vodorovné přemístění kmenů stromů listnatých do 1 km D kmene do 900 mm</t>
  </si>
  <si>
    <t>-1212858320</t>
  </si>
  <si>
    <t>Vodorovné přemístění větví, kmenů nebo pařezů s naložením, složením a dopravou do 1000 m kmenů stromů listnatých, průměru přes 700 do 900 mm</t>
  </si>
  <si>
    <t>162201415</t>
  </si>
  <si>
    <t>Vodorovné přemístění kmenů stromů jehličnatých do 1 km D kmene do 300 mm</t>
  </si>
  <si>
    <t>334162378</t>
  </si>
  <si>
    <t>Vodorovné přemístění větví, kmenů nebo pařezů s naložením, složením a dopravou do 1000 m kmenů stromů jehličnatých, průměru přes 100 do 300 mm</t>
  </si>
  <si>
    <t>998315011</t>
  </si>
  <si>
    <t>Přesun hmot pro břehové ochranné porosty</t>
  </si>
  <si>
    <t>-1711850183</t>
  </si>
  <si>
    <t>Přesun hmot pro porosty ochranné včetně břehových jakéhokoliv rozsahu dopravní vzdálenost do 100 m</t>
  </si>
  <si>
    <t xml:space="preserve">Poznámka k souboru cen:_x000d_
1. Ceny jsou určeny pro opevnění svahů nebo dna vegetací._x000d_
</t>
  </si>
  <si>
    <t>BETON1</t>
  </si>
  <si>
    <t>36,03</t>
  </si>
  <si>
    <t>BETON2</t>
  </si>
  <si>
    <t>8,1</t>
  </si>
  <si>
    <t>586,3</t>
  </si>
  <si>
    <t>ORNICE</t>
  </si>
  <si>
    <t>125</t>
  </si>
  <si>
    <t>PAŘEZ_1100</t>
  </si>
  <si>
    <t>18030-33XT-DM-SO02 - Dílčí úpravy toku - SO 02</t>
  </si>
  <si>
    <t>59,88</t>
  </si>
  <si>
    <t>36,33</t>
  </si>
  <si>
    <t>21,36</t>
  </si>
  <si>
    <t>342,5</t>
  </si>
  <si>
    <t>0,07</t>
  </si>
  <si>
    <t>586,4</t>
  </si>
  <si>
    <t>555,7</t>
  </si>
  <si>
    <t>39,5</t>
  </si>
  <si>
    <t>-2105538887</t>
  </si>
  <si>
    <t>"pokosení travin kolem koryta" 700/10000</t>
  </si>
  <si>
    <t>"pařezy do DN300" 11+20</t>
  </si>
  <si>
    <t>"pařezy do DN500" 11+8</t>
  </si>
  <si>
    <t>"pařezy do DN700" 9+3</t>
  </si>
  <si>
    <t>112201105</t>
  </si>
  <si>
    <t>Odstranění pařezů D přes 900 mm</t>
  </si>
  <si>
    <t>-404894172</t>
  </si>
  <si>
    <t>Odstranění pařezů s jejich vykopáním, vytrháním nebo odstřelením, s přesekáním kořenů průměru přes 900 mm</t>
  </si>
  <si>
    <t>"pařezy do DN1100" 1</t>
  </si>
  <si>
    <t>"rozebrání původního opevnění na LB - 25 m, pr. šikmá délka 1 m, pr. tl. 0,4 m" 25*1*0,4</t>
  </si>
  <si>
    <t>121101101</t>
  </si>
  <si>
    <t>Sejmutí ornice s přemístěním na vzdálenost do 50 m</t>
  </si>
  <si>
    <t>-1962731802</t>
  </si>
  <si>
    <t>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</si>
  <si>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</si>
  <si>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"z pozemků ZPF - p.č. 972 - 100 m2" 100*0,5</t>
  </si>
  <si>
    <t>" z pozemků na PB - berma" 150*0,5</t>
  </si>
  <si>
    <t>"z tabulky kubatur" 687,7</t>
  </si>
  <si>
    <t>"odpočet sejmutí ornice" -ORNICE</t>
  </si>
  <si>
    <t>" km 5.8775 - délka oblouku 2.8 m" ((2.8-2*0.6)*1.5*0.8)+(2*0.6*0.2*1.5)</t>
  </si>
  <si>
    <t>" km 5.8985 - délka oblouku 2.8 m" ((2.8-2*0.6)*1.5*0.8)+(2*0.6*0.2*1.5)</t>
  </si>
  <si>
    <t>" km 5.9195 - délka oblouku 2.8 m" ((2.8-2*0.6)*1.5*0.8)+(2*0.6*0.2*1.5)</t>
  </si>
  <si>
    <t>" km 5.934 - délka oblouku 2.8 m" ((2.8-2*0.6)*1.5*0.8)+(2*0.6*0.2*1.5)</t>
  </si>
  <si>
    <t>" km 5.95158 - délka oblouku 3.2 m" ((3.2-2*0.6)*1.5*0.8)+(2*0.6*0.2*1.5)</t>
  </si>
  <si>
    <t>" km 5.9638 - délka oblouku 4.4 m" ((4.4-1*0.6)*1.5*0.8)+(1*0.6*0.2*1.5)</t>
  </si>
  <si>
    <t>" km 5.9753 - délka oblouku 4.4 m" ((4.4-1*0.6)*1.5*0.8)+(1*0.6*0.2*1.5)</t>
  </si>
  <si>
    <t>" km 5.8775 šikmá délka zavázání 1.6 + 2.5 m" (1.6+2.5)*1.5*0.2</t>
  </si>
  <si>
    <t>" km 5.8985 šikmá délka zavázání 5.7 + 3.8 m" (5.7+3.8)*1.5*0.2</t>
  </si>
  <si>
    <t>" km 5.9195 šikmá délka zavázání 5.7 + 3.8 m" (5.7+3.8)*1.5*0.2</t>
  </si>
  <si>
    <t>" km 5.934 šikmá délka zavázání 4.6 + 3.6 m" (4.6+3.6)*1.5*0.2</t>
  </si>
  <si>
    <t>" km 5.95158 šikmá délka zavázání 4.2 + 4.4 m" (4.2+4.4)*1.5*0.2</t>
  </si>
  <si>
    <t>" km 5.9638 šikmá délka zavázání 5 m" (5)*1.5*0.2</t>
  </si>
  <si>
    <t>" km 5.9753 šikmá délka zavázání 5 m" (5)*1.5*0.2</t>
  </si>
  <si>
    <t>161101102</t>
  </si>
  <si>
    <t>Svislé přemístění výkopku z horniny tř. 1 až 4 hl výkopu do 4 m</t>
  </si>
  <si>
    <t>12780536</t>
  </si>
  <si>
    <t>Svislé přemístění výkopku bez naložení do dopravní nádoby avšak s vyprázdněním dopravní nádoby na hromadu nebo do dopravního prostředku z horniny tř. 1 až 4, při hloubce výkopu přes 2,5 do 4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</si>
  <si>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</si>
  <si>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"přesun ornice na místo uložení" ORNICE</t>
  </si>
  <si>
    <t>"přesun z místa výkopu na místo uložení -10%" (NÁSYP+ZÁSYP)*0,1</t>
  </si>
  <si>
    <t>181301105</t>
  </si>
  <si>
    <t>Rozprostření ornice tl vrstvy do 300 mm pl do 500 m2 v rovině nebo ve svahu do 1:5</t>
  </si>
  <si>
    <t>831299198</t>
  </si>
  <si>
    <t>Rozprostření a urovnání ornice v rovině nebo ve svahu sklonu do 1:5 při souvislé ploše do 500 m2, tl. vrstvy přes 250 do 300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</si>
  <si>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</si>
  <si>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"rozpostření na nový povrch terénu - 75% v rovině" ORNICE/0,3*0,75</t>
  </si>
  <si>
    <t>182301125</t>
  </si>
  <si>
    <t>Rozprostření ornice pl do 500 m2 ve svahu přes 1:5 tl vrstvy do 300 mm</t>
  </si>
  <si>
    <t>1591701649</t>
  </si>
  <si>
    <t>Rozprostření a urovnání ornice ve svahu sklonu přes 1:5 při souvislé ploše do 500 m2, tl. vrstvy přes 250 do 300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</si>
  <si>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</si>
  <si>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"rozpostření na nový povrch terénu - 25% ve svahu" ORNICE/0,3*0,25</t>
  </si>
  <si>
    <t>198761806</t>
  </si>
  <si>
    <t>R02</t>
  </si>
  <si>
    <t>Vodorovné přemístění pařezů do 5 km D přes 900 mm</t>
  </si>
  <si>
    <t>1356409883</t>
  </si>
  <si>
    <t>Vodorovné přemístění větví, kmenů nebo pařezů s naložením, složením a dopravou do 5000 m pařezů kmenů, průměru přes 900 mm</t>
  </si>
  <si>
    <t>Poznámka k položce:_x000d_
- výchozí položka 162301424_x000d_
- změna průměru pařezu na řezu - přes 900 mm</t>
  </si>
  <si>
    <t>586,4*0,015 'Přepočtené koeficientem množství</t>
  </si>
  <si>
    <t>"břehy nad opevněním" 185</t>
  </si>
  <si>
    <t>185*0,015 'Přepočtené koeficientem množství</t>
  </si>
  <si>
    <t>R03</t>
  </si>
  <si>
    <t>Příplatek k vodorovnému přemístění pařezů D přes 900 mm ZKD 5 km</t>
  </si>
  <si>
    <t>1325252715</t>
  </si>
  <si>
    <t>Vodorovné přemístění větví, kmenů nebo pařezů s naložením, složením a dopravou Příplatek k cenám za každých dalších i započatých 5000 m přes 5000 m pařezů kmenů, průměru přes 900 mm</t>
  </si>
  <si>
    <t>Poznámka k položce:_x000d_
- výchozí položka 162301924_x000d_
- změna průměru pařezu na řezu - přes 900 mm</t>
  </si>
  <si>
    <t>"příplatek za 4x 5 km" 4*PAŘEZ_1100</t>
  </si>
  <si>
    <t>PAŘEZ_1100*2.7475*0,765</t>
  </si>
  <si>
    <t>"z tabulky kubatur" 711,3</t>
  </si>
  <si>
    <t>"odpočet rozprostření ornice" -ORNICE</t>
  </si>
  <si>
    <t>"levý břeh - délka opevnění 110,5 m" 110,5*0,2</t>
  </si>
  <si>
    <t>"pravý břeh - délka opevnění 87 m" 87*0,2</t>
  </si>
  <si>
    <t>"z tabulky kubatur" 586,4</t>
  </si>
  <si>
    <t>"z tabulky kubatur" 710,8</t>
  </si>
  <si>
    <t>"z tabulky kubatur" 342,5</t>
  </si>
  <si>
    <t>49</t>
  </si>
  <si>
    <t>R09</t>
  </si>
  <si>
    <t>m</t>
  </si>
  <si>
    <t>-1937894561</t>
  </si>
  <si>
    <t>Převedení vody při ukládání rovnaniny do betonu - zřízení zemních hrázek, jejich likvidace, čerpání průsaků</t>
  </si>
  <si>
    <t>50</t>
  </si>
  <si>
    <t>"km 5.872-5.877 - LB - délka 5 m, prům. šikmá délka 1 m" 5*1*0.4</t>
  </si>
  <si>
    <t>"km 5.877-5.887 - LB - délka 10.5 m, prům. šikmá délka 2.55 m" 10.5*2.55*0.4</t>
  </si>
  <si>
    <t>"km 5.887-5.917 - LB - délka 31 m, prům. šikmá délka 4 m" 31*4*0.4</t>
  </si>
  <si>
    <t>"km 5.917-5.941 - LB - délka 25 m, prům. šikmá délka 3.65 m" 25*3.65*0.4</t>
  </si>
  <si>
    <t>"km 5.951-5.9764 - LB - délka 24.5 m, prům. šikmá délka 3.25 m" 24.5*3.25*0.4</t>
  </si>
  <si>
    <t>"km 5.874-5.877 - PB - délka 3 m, prům. šikmá délka 1.35 m" 3*1.35*0.4</t>
  </si>
  <si>
    <t>"km 5.877-5.9449 - PB - délka 66 m, prům. šikmá délka 2.7 m" 66*2.7*0.4</t>
  </si>
  <si>
    <t>"km 5.9449-5.9469 - PB - délka 2 m, prům. šikmá délka 2.95 m" 2*2.95*0.4</t>
  </si>
  <si>
    <t>"km 5.9469-5.955 - PB - délka 8 m, prům. šikmá délka 3 m" 8*3*0.4</t>
  </si>
  <si>
    <t>"opevnění břehů - do betonu"</t>
  </si>
  <si>
    <t>"km 5.941-5.951 - LB - délka 10 m, prům. šikmá délka 2.95 m" 10*2.95*0.6</t>
  </si>
  <si>
    <t>"km 5.9764-5.9824 - LB - délka 4.5 m, prům. šikmá délka 2.7 m" 4.5*2.7*0.6</t>
  </si>
  <si>
    <t>"km 5.955-5.9628 - PB - délka 8 m, prům. šikmá délka 2.3 m" 8*2.3*0.6</t>
  </si>
  <si>
    <t>"km 5.872-5.877 - LB - délka 5 m" 5*0.36</t>
  </si>
  <si>
    <t>"km 5.877-5.887 - LB - délka 10.5 m" 10.5*0.36</t>
  </si>
  <si>
    <t>"km 5.887-5.917 - LB - délka 31 m" 31*0.36</t>
  </si>
  <si>
    <t>"km 5.917-5.941 - LB - délka 25 m" 25*0.36</t>
  </si>
  <si>
    <t>"km 5.951-5.9764 - LB - délka 24.5 m" 24.5*0.36</t>
  </si>
  <si>
    <t>"km 5.874-5.877 - PB - délka 3 m" 3*0.36</t>
  </si>
  <si>
    <t>"km 5.877-5.9449 - PB - délka 66 m" 66*0.36</t>
  </si>
  <si>
    <t>"km 5.9449-5.9469 - PB - délka 2 m" 2*0.36</t>
  </si>
  <si>
    <t>"km 5.9469-5.955 - PB - délka 8 m" 8*0.36</t>
  </si>
  <si>
    <t>"patka pod opevnění - do betonu"</t>
  </si>
  <si>
    <t>"km 5.941-5.951 - LB - délka 10 m" 10*0.36</t>
  </si>
  <si>
    <t>"km 5.9764-5.9824 - LB - délka 4.5 m" 4.5*0.36</t>
  </si>
  <si>
    <t>"km 5.955-5.9628 - PB - délka 8 m" 8*0.36</t>
  </si>
  <si>
    <t xml:space="preserve">"dno v patkách - 5 pasy oboustranně, 2 pasy jednostranně, " -((5*2)+(2*1))*1,5*0,36 </t>
  </si>
  <si>
    <t>51</t>
  </si>
  <si>
    <t>" km 5.8775 - délka oblouku 2.8 m"2.8*1.5*0.8</t>
  </si>
  <si>
    <t>" km 5.8985 - délka oblouku 2.8 m"2.8*1.5*0.8</t>
  </si>
  <si>
    <t>" km 5.9195 - délka oblouku 2.8 m"2.8*1.5*0.8</t>
  </si>
  <si>
    <t>" km 5.934 - délka oblouku 2.8 m"2.8*1.5*0.8</t>
  </si>
  <si>
    <t>" km 5.95158 - délka oblouku 3.2 m"3.2*1.5*0.8</t>
  </si>
  <si>
    <t>" km 5.9638 - délka oblouku 4.4 m"4.4*1.5*0.8</t>
  </si>
  <si>
    <t>" km 5.9753 - délka oblouku 4.4 m"4.4*1.5*0.8</t>
  </si>
  <si>
    <t>" km 5.8775 - šikmá délka zavázání 1.6 + 2.5 m" (1.6+2.5)*1.5*0.8</t>
  </si>
  <si>
    <t>" km 5.8985 - šikmá délka zavázání 5.7 + 3.8 m" (5.7+3.8)*1.5*0.8</t>
  </si>
  <si>
    <t>" km 5.9195 - šikmá délka zavázání 5.7 + 3.8 m" (5.7+3.8)*1.5*0.8</t>
  </si>
  <si>
    <t>" km 5.934 - šikmá délka zavázání 4.6 + 3.6 m" (4.6+3.6)*1.5*0.8</t>
  </si>
  <si>
    <t>" km 5.95158 - šikmá délka zavázání 4.2 + 4.4 m" (4.2+4.4)*1.5*0.8</t>
  </si>
  <si>
    <t>" km 5.9638 - šikmá délka zavázání 5 m" (5)*1.5*0.8</t>
  </si>
  <si>
    <t>" km 5.9753 - šikmá délka zavázání 5 m" (5)*1.5*0.8</t>
  </si>
  <si>
    <t>52</t>
  </si>
  <si>
    <t>R01</t>
  </si>
  <si>
    <t>Uložení konstrukce z kamene rovnaniny do lože z betonu C30/37 XF3 S1/S2 Dmax 8 mm</t>
  </si>
  <si>
    <t>332056190</t>
  </si>
  <si>
    <t xml:space="preserve">Poznámka k souboru cen:_x000d_
1. Ceny lze použít i pro prolití pohozu případně jiné konstrukce z kameniva._x000d_
2. Ceny neplatí pro zpevnění dna nebo svahů drceným kamenivem 63-125 mm prolévaným cementovou maltou s uzavírací vrstvou tl. do 50 mm betonu, na povrchu uhlazenou; tyto práce se oceňují cenami souboru cen 469 52-1 . Zpevnění drceným kamenivem 63-125 mm prolévaným cementovou maltou._x000d_
3. Objem se stanoví v m3 cementové malty._x000d_
</t>
  </si>
  <si>
    <t>Poznámka k položce:_x000d_
- výchozí položka 463451114_x000d_
- změna materiálu na beton C30/37 XF3 S1/S2 Dmax 8 mm_x000d_
- kámen bude ukládán do lože z betonu, uložení do betonu ve 2/3 tloušťky rovnaniny (tj. 0,4 m)_x000d_
- včetně upěchování betonu mezi kameny, uhlazení povrchu betonu a očištění povrchu kamenů</t>
  </si>
  <si>
    <t>"rovnanina do betonu - objem betonu 30% objemu kamene" (BETON1+BETON2)*0,3</t>
  </si>
  <si>
    <t>53</t>
  </si>
  <si>
    <t>1708122951</t>
  </si>
  <si>
    <t>54</t>
  </si>
  <si>
    <t>-436630433</t>
  </si>
  <si>
    <t>"podpěry lávky v km 5,880" 1</t>
  </si>
  <si>
    <t>55</t>
  </si>
  <si>
    <t>R07</t>
  </si>
  <si>
    <t>ks</t>
  </si>
  <si>
    <t>588400703</t>
  </si>
  <si>
    <t>Odstranění lávky mimo koryto a uložení na sousední pozemek</t>
  </si>
  <si>
    <t>Poznámka k položce:_x000d_
- uložení na pozemek vlastníka a předání_x000d_
- včetně veškeré manipulace a vázacího materiálu</t>
  </si>
  <si>
    <t>"lávka v km 5,880" 1</t>
  </si>
  <si>
    <t>56</t>
  </si>
  <si>
    <t>R10</t>
  </si>
  <si>
    <t>Zřízení a odstranění zpevněného přístupu ke stavbě - včetně materiálu</t>
  </si>
  <si>
    <t>1705250302</t>
  </si>
  <si>
    <t xml:space="preserve">Poznámka k položce:_x000d_
- předpoklad použití silničních panelů uložených ve štěrkovém loži na geotextilii_x000d_
- předpokládaná obrátkovost panelů - 30%_x000d_
- položka obsahuje materiál (panely, štěrkové lože, geotextilii), zřízení konstrukce, rozebrání, veškeré přesuny a likvidaci odpadu_x000d_
- doporučeno použití lehčí mechanizace_x000d_
- včetně ochrany stromů v okolí přístupu proti poškození (ohrazení dřevěným oplocením s polštářováním)_x000d_
</t>
  </si>
  <si>
    <t>"přístup po stávající komunikace ke hřbitovu" 100</t>
  </si>
  <si>
    <t>57</t>
  </si>
  <si>
    <t>1822622902</t>
  </si>
  <si>
    <t>58</t>
  </si>
  <si>
    <t>R13</t>
  </si>
  <si>
    <t>Příplatek za činnost v blízkosti nemovitostí</t>
  </si>
  <si>
    <t>481138197</t>
  </si>
  <si>
    <t>Poznámka k položce:_x000d_
- ztížená činnost u nemovitosti na LB v km 5,947_x000d_
- ztížená činnost u nemovitosti na PB v km 5,965_x000d_
- šetrné odstranění pařezů na PB v km 5,959</t>
  </si>
  <si>
    <t>59</t>
  </si>
  <si>
    <t>R14</t>
  </si>
  <si>
    <t>-1660710187</t>
  </si>
  <si>
    <t>Zachování a prodloužení vyústění drenáží</t>
  </si>
  <si>
    <t>Poznámka k položce:_x000d_
- předpoklad 5 vyústění_x000d_
- ochrana vyústění při stavbě, prodloužení na povrch nové konstrukce_x000d_
- včetně práce a materiálu (předpoklad plastového potrubí vhodného průměru)</t>
  </si>
  <si>
    <t>60</t>
  </si>
  <si>
    <t>240</t>
  </si>
  <si>
    <t>18030-33XT-DM-SO02a - Kácení - SO 02</t>
  </si>
  <si>
    <t>"křoviny a stromy pod DN100" 240</t>
  </si>
  <si>
    <t>"listnaté do DN300 na řezu" 59</t>
  </si>
  <si>
    <t>"listnaté do DN500 na řezu" 7</t>
  </si>
  <si>
    <t>"listnaté do DN900 na řezu" 1</t>
  </si>
  <si>
    <t>-685457696</t>
  </si>
  <si>
    <t>13,47</t>
  </si>
  <si>
    <t>4,32</t>
  </si>
  <si>
    <t>0,7</t>
  </si>
  <si>
    <t>ODVOZ</t>
  </si>
  <si>
    <t>71,51</t>
  </si>
  <si>
    <t>18030-33XT-DM-SO03 - Dílčí úpravy toku - SO 03</t>
  </si>
  <si>
    <t>15,12</t>
  </si>
  <si>
    <t>PŘEVOZ</t>
  </si>
  <si>
    <t>10,7</t>
  </si>
  <si>
    <t>7,62</t>
  </si>
  <si>
    <t>3,84</t>
  </si>
  <si>
    <t>6,24</t>
  </si>
  <si>
    <t>10,6</t>
  </si>
  <si>
    <t>0,015</t>
  </si>
  <si>
    <t>48,75</t>
  </si>
  <si>
    <t>93,632</t>
  </si>
  <si>
    <t>13,66</t>
  </si>
  <si>
    <t>699861549</t>
  </si>
  <si>
    <t>"pokosení travin kolem koryta" 150/10000</t>
  </si>
  <si>
    <t>"pařezy do DN300" 1+6</t>
  </si>
  <si>
    <t>"pařezy do DN500" 5+4</t>
  </si>
  <si>
    <t>"pařezy do DN700" 1+1</t>
  </si>
  <si>
    <t>"rozebrání původního opevnění na LB - 13 m, pr. šikmá délka 1,2 m, pr. tl. 0,4 m" 13*1,2*0,4</t>
  </si>
  <si>
    <t>"z tabulky kubatur" 98</t>
  </si>
  <si>
    <t>"objem výkopů v proudící vodě - 20%" VÝKOP*0,5*0,2</t>
  </si>
  <si>
    <t>"45% ve 4. třídě" VÝKOP*0,45</t>
  </si>
  <si>
    <t>"lepivost 30%" VÝKOP*0,45*0,3</t>
  </si>
  <si>
    <t>"objem výkopů v proudící vodě - 20%" VÝKOP*0,45*0,2</t>
  </si>
  <si>
    <t>" km 6.3155 - délka oblouku 2.8 m" ((2.8-2*0.6)*1.5*0.8)+(2*0.6*0.2*1.5)</t>
  </si>
  <si>
    <t>" km 6.3324 - délka oblouku 2.2 m" ((2.2-2*0.6)*1.5*0.8)+(2*0.6*0.2*1.5)</t>
  </si>
  <si>
    <t>" km 6.3155 šikmá délka zavázání 3.5 + 2.8 m" (3.5+2.8)*1.5*0.2</t>
  </si>
  <si>
    <t>" km 6.3324 šikmá délka zavázání 3.5 + 2.8 m" (3.5+2.8)*1.5*0.2</t>
  </si>
  <si>
    <t>138401101</t>
  </si>
  <si>
    <t>Dolamování hloubených vykopávek jam ve vrstvě tl do 1000 mm v hornině tř. 5</t>
  </si>
  <si>
    <t>757227753</t>
  </si>
  <si>
    <t>Dolamování zapažených nebo nezapažených hloubených vykopávek v horninách tř. 5 až 7 ručně s případným nutným přemístěním výkopku ve výkopišti, bez naložení jam nebo zářezů, ve vrstvě tl. do 1 000 mm v hornině tř. 5</t>
  </si>
  <si>
    <t xml:space="preserve">Poznámka k souboru cen:_x000d_
1. Ceny lze použít pouze tehdy, předepisuje-li projekt, že dno nebo boky hloubené vykopávky se musí dolámat bez použití trhavin, aby se neporušila skalní hornina v bocích nebo podložích vykopávky a dále podle čl. 3115 Všeobecných podmínek tohoto katalogu_x000d_
2. Ceny jsou určeny pro realizaci prací ručním nebo pneumatickým nářadím._x000d_
3. V ceně jsou započteny i náklady na přehození výkopku na přilehlém terénu na vzdálenost:_x000d_
a) do 3 m od okraje jámy nebo zářezu,_x000d_
b) do 5 m od osy rýhy,_x000d_
c) do 5 m od hrany šachty._x000d_
4. Půdorysná plochy šachty se určuje v úrovni přilehlého terénu_x000d_
</t>
  </si>
  <si>
    <t>"5% ve 5. třídě" VÝKOP*0,05</t>
  </si>
  <si>
    <t>162301101</t>
  </si>
  <si>
    <t>Vodorovné přemístění do 500 m výkopku/sypaniny z horniny tř. 1 až 4</t>
  </si>
  <si>
    <t>1567916136</t>
  </si>
  <si>
    <t>Vodorovné přemístění výkopku nebo sypaniny po suchu na obvyklém dopravním prostředku, bez naložení výkopku, avšak se složením bez rozhrnutí z horniny tř. 1 až 4 na vzdálenost přes 50 do 500 m</t>
  </si>
  <si>
    <t>"přesun do násypů v SO 02 " 10,7</t>
  </si>
  <si>
    <t>162301151</t>
  </si>
  <si>
    <t>Vodorovné přemístění výkopku/sypaniny z hornin tř. 5 až 7 do 500 m</t>
  </si>
  <si>
    <t>1060752070</t>
  </si>
  <si>
    <t>Vodorovné přemístění výkopku nebo sypaniny po suchu na obvyklém dopravním prostředku, bez naložení výkopku, avšak se složením bez rozhrnutí z horniny tř. 5 až 7 na vzdálenost přes 50 do 500 m</t>
  </si>
  <si>
    <t>"přesun do násypů v SO 02 - kámen nevhodný do dodatečného opevnění" STARÝ_KÁMEN*0,7</t>
  </si>
  <si>
    <t>"přesun do násypů v SO 02 - vylámaná skála" VÝKOP*0,05</t>
  </si>
  <si>
    <t>167101151</t>
  </si>
  <si>
    <t>Nakládání výkopku z hornin tř. 5 až 7 do 100 m3</t>
  </si>
  <si>
    <t>-1590621661</t>
  </si>
  <si>
    <t>Nakládání, skládání a překládání neulehlého výkopku nebo sypaniny nakládání, množství do 100 m3, z hornin tř. 5 až 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</si>
  <si>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</si>
  <si>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171201211</t>
  </si>
  <si>
    <t>Poplatek za uložení stavebního odpadu - zeminy a kameniva na skládce</t>
  </si>
  <si>
    <t>-861745142</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</si>
  <si>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</si>
  <si>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</si>
  <si>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Poznámka k položce:_x000d_
- předpoklad odvozu do zemníku Cihelny Žopy</t>
  </si>
  <si>
    <t>"přepočet na hmotnost" ODVOZ*1,8</t>
  </si>
  <si>
    <t>-343136850</t>
  </si>
  <si>
    <t>48,7333333333333*0,015 'Přepočtené koeficientem množství</t>
  </si>
  <si>
    <t>"LB nad opevněním - š. 1 m" 36*1</t>
  </si>
  <si>
    <t>36*0,015 'Přepočtené koeficientem množství</t>
  </si>
  <si>
    <t>162701105</t>
  </si>
  <si>
    <t>Vodorovné přemístění do 10000 m výkopku/sypaniny z horniny tř. 1 až 4</t>
  </si>
  <si>
    <t>1333013906</t>
  </si>
  <si>
    <t>Vodorovné přemístění výkopku nebo sypaniny po suchu na obvyklém dopravním prostředku, bez naložení výkopku, avšak se složením bez rozhrnutí z horniny tř. 1 až 4 na vzdálenost přes 9 000 do 10 000 m</t>
  </si>
  <si>
    <t>VÝKOP*0,95+RÝHA</t>
  </si>
  <si>
    <t>-(NÁSYP+ZÁSYP)</t>
  </si>
  <si>
    <t>-PŘEVOZ</t>
  </si>
  <si>
    <t>162701155</t>
  </si>
  <si>
    <t>Vodorovné přemístění do 10000 m výkopku/sypaniny z horniny tř. 5 až 7</t>
  </si>
  <si>
    <t>793157871</t>
  </si>
  <si>
    <t>Vodorovné přemístění výkopku nebo sypaniny po suchu na obvyklém dopravním prostředku, bez naložení výkopku, avšak se složením bez rozhrnutí z horniny tř. 5 až 7 na vzdálenost přes 9 000 do 10 000 m</t>
  </si>
  <si>
    <t>162701109</t>
  </si>
  <si>
    <t>Příplatek k vodorovnému přemístění výkopku/sypaniny z horniny tř. 1 až 4 ZKD 1000 m přes 10000 m</t>
  </si>
  <si>
    <t>-1655083346</t>
  </si>
  <si>
    <t>Vodorovné přemístění výkopku nebo sypaniny po suchu na obvyklém dopravním prostředku, bez naložení výkopku, avšak se složením bez rozhrnutí z horniny tř. 1 až 4 na vzdálenost Příplatek k ceně za každých dalších i započatých 1 000 m</t>
  </si>
  <si>
    <t>"příplatek za 18 km" 18*ODVOZ</t>
  </si>
  <si>
    <t>"z tabulky kubatur" 0,7</t>
  </si>
  <si>
    <t>"levý břeh - délka opevnění 36 m" 36*0,2</t>
  </si>
  <si>
    <t>"pravý břeh - délka opevnění 32,3 m" 32,3*0,2</t>
  </si>
  <si>
    <t>"PB podél opevnění - š. 1,5 m" 32,5*1,5</t>
  </si>
  <si>
    <t>"z tabulky kubatur" 201,8</t>
  </si>
  <si>
    <t>"z tabulky kubatur" 10,6</t>
  </si>
  <si>
    <t>-1660379590</t>
  </si>
  <si>
    <t>"km 6.312-6.336 - LB - délka 25 m, prům. šikmá délka 2.45 m" 25*2.45*0.4</t>
  </si>
  <si>
    <t>"km 6.310-6.312 - PB - délka 2 m, prům. šikmá délka 1.8 m" 2*1.8*0.4</t>
  </si>
  <si>
    <t>"km 6.312-6.336 - PB - délka 24 m, prům. šikmá délka 2 m" 24*2*0.4</t>
  </si>
  <si>
    <t>"km 6.336-6.339 - PB - délka 3 m, prům. šikmá délka 1.75 m" 3*1.75*0.4</t>
  </si>
  <si>
    <t>"km 6.339-6.3413 - PB - délka 2.3 m, prům. šikmá délka 1.35 m" 2.3*1.35*0.4</t>
  </si>
  <si>
    <t>"km 6.309-6.312 - LB - délka 3 m, prům. šikmá délka 1.15 m" 3*1.15*0.6</t>
  </si>
  <si>
    <t>"km 6.336-6.3435 - LB - délka 8 m, prům. šikmá délka 2.25 m" 8*2.25*0.6</t>
  </si>
  <si>
    <t>"km 6.309-6.310 - PB - délka 1 m, prům. šikmá délka 1 m" 1*1*0.6</t>
  </si>
  <si>
    <t>"km 6.312-6.336 - LB - délka 25 m" 25*0.36</t>
  </si>
  <si>
    <t>"km 6.310-6.312 - PB - délka 2 m" 2*0.36</t>
  </si>
  <si>
    <t>"km 6.312-6.336 - PB - délka 24 m" 24*0.36</t>
  </si>
  <si>
    <t>"km 6.336-6.339 - PB - délka 3 m" 3*0.36</t>
  </si>
  <si>
    <t>"km 6.339-6.3413 - PB - délka 2.3 m" 2.3*0.36</t>
  </si>
  <si>
    <t>"km 6.309-6.312 - LB - délka 3 m" 3*0.36</t>
  </si>
  <si>
    <t>"km 6.336-6.3435 - LB - délka 8 m" 8*0.36</t>
  </si>
  <si>
    <t>"km 6.309-6.310 - PB - délka 1 m" 1*0.36</t>
  </si>
  <si>
    <t xml:space="preserve">"dno v patkách - 2 pasy oboustranně" -(2*2)*1,5*0,36 </t>
  </si>
  <si>
    <t>" km 6.3155 - délka oblouku 2.8 m"2.8*1.5*0.8</t>
  </si>
  <si>
    <t>" km 6.3324 - délka oblouku 2.2 m"2.2*1.5*0.8</t>
  </si>
  <si>
    <t>" km 6.3155 - šikmá délka zavázání 3.5 + 2.8 m" (3.5+2.8)*1.5*0.8</t>
  </si>
  <si>
    <t>" km 6.3324 - šikmá délka zavázání 3.5 + 2.8 m" (3.5+2.8)*1.5*0.8</t>
  </si>
  <si>
    <t>-308218102</t>
  </si>
  <si>
    <t>-137313307</t>
  </si>
  <si>
    <t>"bet. pražce na LB v cca km 6,342" 5*0,6*0,3</t>
  </si>
  <si>
    <t>1830460916</t>
  </si>
  <si>
    <t xml:space="preserve">Poznámka k položce:_x000d_
- předpoklad použití silničních panelů uložených ve štěrkovém loži na geotextilii_x000d_
- předpokládaná obrátkovost panelů - 30%_x000d_
- položka obsahuje materiál (panely, štěrkové lože, geotextilii), zřízení konstrukce, rozebrání, veškeré přesuny a likvidaci odpadu_x000d_
- doporučeno použití lehčí mechanizace_x000d_
</t>
  </si>
  <si>
    <t>"přístup ppřes zahradu" 10</t>
  </si>
  <si>
    <t>R11</t>
  </si>
  <si>
    <t>1620564593</t>
  </si>
  <si>
    <t>Odstranění oplocení a jeho uvedení do původního stavu</t>
  </si>
  <si>
    <t>Poznámka k položce:_x000d_
- včetně manipulace s odstraněným oplocením, uskladnění a přesunů</t>
  </si>
  <si>
    <t>18030-33XT-DM-SO03a - Kácení - SO 03</t>
  </si>
  <si>
    <t>"křoviny a stromy pod DN100" 29</t>
  </si>
  <si>
    <t>STROM_500+STROM_700</t>
  </si>
  <si>
    <t>"listnaté do DN300 na řezu" 4</t>
  </si>
  <si>
    <t>"listnaté do DN500 na řezu" 1</t>
  </si>
  <si>
    <t>"listnaté do DN700 na řezu" 1</t>
  </si>
  <si>
    <t>60045372</t>
  </si>
  <si>
    <t>18,3</t>
  </si>
  <si>
    <t>129,06</t>
  </si>
  <si>
    <t>24,72</t>
  </si>
  <si>
    <t>18030-33XT-DM-SO04 - Dílčí úpravy toku - SO 04</t>
  </si>
  <si>
    <t>11,58</t>
  </si>
  <si>
    <t>5,4</t>
  </si>
  <si>
    <t>14,04</t>
  </si>
  <si>
    <t>60,7</t>
  </si>
  <si>
    <t>24,3</t>
  </si>
  <si>
    <t>150,48</t>
  </si>
  <si>
    <t>14,7</t>
  </si>
  <si>
    <t>-2000291210</t>
  </si>
  <si>
    <t>"pařezy do DN300" 4+2</t>
  </si>
  <si>
    <t>"pařezy do DN500" 1</t>
  </si>
  <si>
    <t>"pařezy do DN700" 1</t>
  </si>
  <si>
    <t>"pařezy do DN900" 2</t>
  </si>
  <si>
    <t>"rozebrání původního opevnění na LB - 12 m, pr. šikmá délka 1,3 m, pr. tl. 0,4 m" 12*1,3*0,4</t>
  </si>
  <si>
    <t>"rozebrání původního opevnění na PB - 15 m, pr. šikmá délka 1,3 m, pr. tl. 0,4 m" 15*1,3*0,4</t>
  </si>
  <si>
    <t>"z tabulky kubatur" 157,5</t>
  </si>
  <si>
    <t>"výkop pro dodatečné opevnění rovnaninou" STARÝ_KÁMEN*0,5</t>
  </si>
  <si>
    <t>" km 6.46644 - délka oblouku 2.5 m" ((2.5-2*0.6)*1.5*0.8)+(2*0.6*0.2*1.5)</t>
  </si>
  <si>
    <t>" km 6.4845 - délka oblouku 2.5 m" ((2.5-2*0.6)*1.5*0.8)+(2*0.6*0.2*1.5)</t>
  </si>
  <si>
    <t>" km 6.4939 - délka oblouku 2.2 m" ((2.2-2*0.6)*1.5*0.8)+(2*0.6*0.2*1.5)</t>
  </si>
  <si>
    <t>" km 6.46644 šikmá délka zavázání 2.1 + 2.6 m" (2.1+2.6)*1.5*0.2</t>
  </si>
  <si>
    <t>" km 6.4845 šikmá délka zavázání 3.6 + 4.6 m" (3.6+4.6)*1.5*0.2</t>
  </si>
  <si>
    <t>" km 6.4939 šikmá délka zavázání 3.6 + 4.1 m" (3.6+4.1)*1.5*0.2</t>
  </si>
  <si>
    <t>161101101</t>
  </si>
  <si>
    <t>Svislé přemístění výkopku z horniny tř. 1 až 4 hl výkopu do 2,5 m</t>
  </si>
  <si>
    <t>1294015052</t>
  </si>
  <si>
    <t>Svislé přemístění výkopku bez naložení do dopravní nádoby avšak s vyprázdněním dopravní nádoby na hromadu nebo do dopravního prostředku z horniny tř. 1 až 4, při hloubce výkopu přes 1 do 2,5 m</t>
  </si>
  <si>
    <t>1545488030</t>
  </si>
  <si>
    <t>"přesun do násypů v SO 02 - kámen nevhodný do dodatečného opevnění" STARÝ_KÁMEN*0,5</t>
  </si>
  <si>
    <t>463005034</t>
  </si>
  <si>
    <t>-1209644675</t>
  </si>
  <si>
    <t>24,2916923076923*0,015 'Přepočtené koeficientem množství</t>
  </si>
  <si>
    <t>"břehy nad opevněním" 60</t>
  </si>
  <si>
    <t>60*0,015 'Přepočtené koeficientem množství</t>
  </si>
  <si>
    <t>VÝKOP+RÝHA</t>
  </si>
  <si>
    <t>"z tabulky kubatur" 18,3</t>
  </si>
  <si>
    <t>"levý břeh - délka opevnění 37,5 m" 37,5*0,2</t>
  </si>
  <si>
    <t>"pravý břeh - délka opevnění 36 m" 36*0,2</t>
  </si>
  <si>
    <t>"z tabulky kubatur" 24,3</t>
  </si>
  <si>
    <t>"z tabulky kubatur" 281,2</t>
  </si>
  <si>
    <t>"z tabulky kubatur" 60,7</t>
  </si>
  <si>
    <t>"km 6.463-6.466 - LB - délka 3 m, prům. šikmá délka 1.15 m" 3*1.15*0.4</t>
  </si>
  <si>
    <t>"km 6.466-6.496 - LB - délka 29.5 m, prům. šikmá délka 2.4 m" 29.5*2.4*0.4</t>
  </si>
  <si>
    <t>"km 6.496-6.501 - LB - délka 5 m, prům. šikmá délka 2.25 m" 5*2.25*0.4</t>
  </si>
  <si>
    <t>"km 6.463-6.466 - PB - délka 3 m, prům. šikmá délka 1.3 m" 3*1.3*0.4</t>
  </si>
  <si>
    <t>"km 6.466-6.471 - PB - délka 5 m, prům. šikmá délka 3.1 m" 5*3.1*0.4</t>
  </si>
  <si>
    <t>"km 6.471-6.492 - PB - délka 22 m, prům. šikmá délka 3.25 m" 22*3.25*0.4</t>
  </si>
  <si>
    <t>"km 6.492-6.498 - PB - délka 6 m, prům. šikmá délka 2.8 m" 6*2.8*0.4</t>
  </si>
  <si>
    <t>"km 6.463-6.466 - LB - délka 3 m" 3*0.36</t>
  </si>
  <si>
    <t>"km 6.466-6.496 - LB - délka 29.5 m" 29.5*0.36</t>
  </si>
  <si>
    <t>"km 6.496-6.501 - LB - délka 5 m" 5*0.36</t>
  </si>
  <si>
    <t>"km 6.463-6.466 - PB - délka 3 m" 3*0.36</t>
  </si>
  <si>
    <t>"km 6.466-6.471 - PB - délka 5 m" 5*0.36</t>
  </si>
  <si>
    <t>"km 6.471-6.492 - PB - délka 22 m" 22*0.36</t>
  </si>
  <si>
    <t>"km 6.492-6.498 - PB - délka 6 m" 6*0.36</t>
  </si>
  <si>
    <t xml:space="preserve">"dno v patkách - 3 pasy oboustranně" -(3*2)*1,5*0,36 </t>
  </si>
  <si>
    <t>" km 6.46644 - délka oblouku 2.5 m"2.5*1.5*0.8</t>
  </si>
  <si>
    <t>" km 6.4845 - délka oblouku 2.5 m"2.5*1.5*0.8</t>
  </si>
  <si>
    <t>" km 6.4939 - délka oblouku 2.2 m"2.2*1.5*0.8</t>
  </si>
  <si>
    <t>" km 6.46644 - šikmá délka zavázání 2.1 + 2.6 m" (2.1+2.6)*1.5*0.8</t>
  </si>
  <si>
    <t>" km 6.4845 - šikmá délka zavázání 3.6 + 4.6 m" (3.6+4.6)*1.5*0.8</t>
  </si>
  <si>
    <t>" km 6.4939 - šikmá délka zavázání 3.6 + 4.1 m" (3.6+4.1)*1.5*0.8</t>
  </si>
  <si>
    <t>1535965777</t>
  </si>
  <si>
    <t>"kámen ze stávajícího opevnění - předpoklad 30%" STARÝ_KÁMEN*0,5</t>
  </si>
  <si>
    <t>-1625832647</t>
  </si>
  <si>
    <t>"podpěry lávky v km 6,471" 1</t>
  </si>
  <si>
    <t>803782301</t>
  </si>
  <si>
    <t>"lávka v km 6,471" 1</t>
  </si>
  <si>
    <t>R08</t>
  </si>
  <si>
    <t>-201058757</t>
  </si>
  <si>
    <t>Odstranění/posunutí kůlny</t>
  </si>
  <si>
    <t>Poznámka k položce:_x000d_
- přesunutí na pozemek vlastníka a předání_x000d_
- včetně veškeré manipulace a vázacího materiálu_x000d_
- rozměry kůlny cca 4x3 m, plechová konstrukce</t>
  </si>
  <si>
    <t>"kůlna na LB v km 6,495" 1</t>
  </si>
  <si>
    <t>18030-33XT-DM-SO04a - Kácení - SO 04</t>
  </si>
  <si>
    <t>"křoviny a stromy pod DN100" 32</t>
  </si>
  <si>
    <t>988917355</t>
  </si>
  <si>
    <t>77,13</t>
  </si>
  <si>
    <t>20,04</t>
  </si>
  <si>
    <t>18030-33XT-DM-SO05 - Dílčí úpravy toku - SO 05</t>
  </si>
  <si>
    <t>10,53</t>
  </si>
  <si>
    <t>5,52</t>
  </si>
  <si>
    <t>66,4</t>
  </si>
  <si>
    <t>0,008</t>
  </si>
  <si>
    <t>34,9</t>
  </si>
  <si>
    <t>112,5</t>
  </si>
  <si>
    <t>12,9</t>
  </si>
  <si>
    <t>-1820011054</t>
  </si>
  <si>
    <t>"pokosení travin kolem koryta" 80/10000</t>
  </si>
  <si>
    <t>"pařezy do DN300" 1+4</t>
  </si>
  <si>
    <t>"pařezy do DN500" 1+1</t>
  </si>
  <si>
    <t>"pařezy do DN700" 2</t>
  </si>
  <si>
    <t>"pařezy do DN1100" 3</t>
  </si>
  <si>
    <t>"z tabulky kubatur" 112,5</t>
  </si>
  <si>
    <t>"objem výkopů v proudící vodě - 10%" VÝKOP*0,45*0,1</t>
  </si>
  <si>
    <t>" km 7.4352 - délka oblouku 2.8 m" ((2.8-2*0.6)*1.5*0.8)+(2*0.6*0.2*1.5)</t>
  </si>
  <si>
    <t>" km 7.44792 - délka oblouku 2.3 m" ((2.3-2*0.6)*1.5*0.8)+(2*0.6*0.2*1.5)</t>
  </si>
  <si>
    <t>" km 7.4609 - délka oblouku 2.2 m" ((2.2-2*0.6)*1.5*0.8)+(2*0.6*0.2*1.5)</t>
  </si>
  <si>
    <t>" km 7.4352 šikmá délka zavázání 1.8 + 1.5 m" (1.8+1.5)*1.5*0.2</t>
  </si>
  <si>
    <t>" km 7.44792 šikmá délka zavázání 3.3 + 3.3 m" (3.3+3.3)*1.5*0.2</t>
  </si>
  <si>
    <t>" km 7.4609 šikmá délka zavázání 3.2 + 3.6 m" (3.2+3.6)*1.5*0.2</t>
  </si>
  <si>
    <t>1776087884</t>
  </si>
  <si>
    <t>-897103233</t>
  </si>
  <si>
    <t>-1284313528</t>
  </si>
  <si>
    <t>1887379301</t>
  </si>
  <si>
    <t>34,8880683760684*0,015 'Přepočtené koeficientem množství</t>
  </si>
  <si>
    <t>"břehy nad opevněním" 30</t>
  </si>
  <si>
    <t>30*0,015 'Přepočtené koeficientem množství</t>
  </si>
  <si>
    <t>"z tabulky kubatur" 33</t>
  </si>
  <si>
    <t>"levý břeh - délka opevnění 31,5 m" 31,5*0,2</t>
  </si>
  <si>
    <t>"pravý břeh - délka opevnění 33 m" 33*0,2</t>
  </si>
  <si>
    <t>"z tabulky kubatur" 34,9</t>
  </si>
  <si>
    <t>"z tabulky kubatur" 184,8</t>
  </si>
  <si>
    <t>"z tabulky kubatur" 66,4</t>
  </si>
  <si>
    <t>"km 7.4325-7.434 - LB - délka 1.5 m, prům. šikmá délka 1.1 m" 1.5*1.1*0.4</t>
  </si>
  <si>
    <t>"km 7.434-7.456 - LB - délka 21.5 m, prům. šikmá délka 2.35 m" 21.5*2.35*0.4</t>
  </si>
  <si>
    <t>"km 4.456-7.462 - LB - délka 6 m, prům. šikmá délka 2.4 m" 6*2.4*0.4</t>
  </si>
  <si>
    <t>"km 7.462-7.4645 - LB - délka 2.5 m, prům. šikmá délka 1.1 m" 2.5*1.1*0.4</t>
  </si>
  <si>
    <t>"km 7.4325-7.434 - PB - délka 1.5 m, prům. šikmá délka 0.95 m" 1.5*0.95*0.4</t>
  </si>
  <si>
    <t>"km 7.434-7.440 - PB - délka 6 m, prům. šikmá délka 2.2 m" 6*2.2*0.4</t>
  </si>
  <si>
    <t>"km 7.440-7.462 - PB - délka 23 m, prům. šikmá délka 2.5 m" 23*2.5*0.4</t>
  </si>
  <si>
    <t>"km 7.462-7.4645 - PB - délka 2.5 m, prům. šikmá délka 1.2 m" 2.5*1.2*0.4</t>
  </si>
  <si>
    <t>"km 7.4325-7.434 - LB - délka 1.5 m" 1.5*0.36</t>
  </si>
  <si>
    <t>"km 7.434-7.456 - LB - délka 21.5 m" 21.5*0.36</t>
  </si>
  <si>
    <t>"km 4.456-7.462 - LB - délka 6 m" 6*0.36</t>
  </si>
  <si>
    <t>"km 7.462-7.4645 - LB - délka 2.5 m" 2.5*0.36</t>
  </si>
  <si>
    <t>"km 7.4325-7.434 - PB - délka 1.5 m" 1.5*0.36</t>
  </si>
  <si>
    <t>"km 7.434-7.440 - PB - délka 6 m" 6*0.36</t>
  </si>
  <si>
    <t>"km 7.440-7.462 - PB - délka 23 m" 23*0.36</t>
  </si>
  <si>
    <t>"km 7.462-7.4645 - PB - délka 2.5 m" 2.5*0.36</t>
  </si>
  <si>
    <t>" km 7.4352 - délka oblouku 2.8 m"2.8*1.5*0.8</t>
  </si>
  <si>
    <t>" km 7.44792 - délka oblouku 2.3 m"2.3*1.5*0.8</t>
  </si>
  <si>
    <t>" km 7.4609 - délka oblouku 2.2 m"2.2*1.5*0.8</t>
  </si>
  <si>
    <t>" km 7.4352 - šikmá délka zavázání 1.8 + 1.5 m" (1.8+1.5)*1.5*0.8</t>
  </si>
  <si>
    <t>" km 7.44792 - šikmá délka zavázání 3.3 + 3.3 m" (3.3+3.3)*1.5*0.8</t>
  </si>
  <si>
    <t>" km 7.4609 - šikmá délka zavázání 3.2 + 3.6 m" (3.2+3.6)*1.5*0.8</t>
  </si>
  <si>
    <t>-768388505</t>
  </si>
  <si>
    <t>"lávka v km 7,459" 1</t>
  </si>
  <si>
    <t>18030-33XT-DM-SO05a - Kácení - SO 05</t>
  </si>
  <si>
    <t>"křoviny a stromy pod DN100" 20</t>
  </si>
  <si>
    <t>"listnaté do DN300 na řezu" 18</t>
  </si>
  <si>
    <t>"jehličnaté do DN300 na řezu" 2</t>
  </si>
  <si>
    <t>2122634056</t>
  </si>
  <si>
    <t>18030-VRN - VRN</t>
  </si>
  <si>
    <t>VRN - Vedlejší rozpočtové náklady</t>
  </si>
  <si>
    <t>Vedlejší rozpočtové náklady</t>
  </si>
  <si>
    <t>R123-VRN</t>
  </si>
  <si>
    <t>Provedení (zabezpečení) opatření nezbytných pro ochranu zvláště chráněných částí přírody</t>
  </si>
  <si>
    <t>1149492313</t>
  </si>
  <si>
    <t>Poznámka k položce:_x000d_
Provedení (zabezpečení) opatření nezbytných pro ochranu zvláště chráněných částí přírody:_x000d_
bezprostředně před zahájením prací je nezbytné provést v korytě záchranný odlov a přenos ryb, případně dalších druhů živočichů. Odlov musí být proveden odborně způsobilou osobou, v případě realizace odlovu elektrickým agregátem podle příslušných předpisů._x000d_
Zajištění oznámení zahájení prací na vodním toku příslušnému uživateli rybářského revíru.</t>
  </si>
  <si>
    <t>R124-VRN</t>
  </si>
  <si>
    <t>Zajištění biologického dozoru stavby odborně způsobilou osobou</t>
  </si>
  <si>
    <t>702234165</t>
  </si>
  <si>
    <t>R126-VRN</t>
  </si>
  <si>
    <t>Vyhotovení číselníků pokácené dřevní hmoty a její protokolární předání vlastníkům.</t>
  </si>
  <si>
    <t>634234348</t>
  </si>
  <si>
    <t>R130-VRN</t>
  </si>
  <si>
    <t>Geometrický plán</t>
  </si>
  <si>
    <t>1056048488</t>
  </si>
  <si>
    <t>Geometrické plány</t>
  </si>
  <si>
    <t>Poznámka k položce:_x000d_
Geometrický plán oddělení částí pozemků dotčených stavbou zpracovaný v tištěné a elektronické podobě odpovědným geodetem zhotovitele ve 3 vyhotoveních včetně ověření dle zákona č. 200/1994 Sb., o zeměměřičství._x000d_
- počet dotčených parcel - 11</t>
  </si>
  <si>
    <t>R67</t>
  </si>
  <si>
    <t>Aktualizace plánu BOZP. Zajištění plnění povinností vyplývajících ze zák.č. 309/2006Sb. a nař.vlády č. 591/2006Sb.</t>
  </si>
  <si>
    <t>272178030</t>
  </si>
  <si>
    <t>Poznámka k položce:_x000d_
Aktualizace plánu bezpečnosti a ochrany zdraví při práci na staveništi ve smyslu §15 odstavce 2 zákona č. 309/2006 Sb., který předá zhotovitel objednateli k odsouhlasení při předání a převzetí staveniště. Zajištění plnění povinností dle zákona č. 309/2006 Sb. a nař.vlády č. 591/2006Sb.</t>
  </si>
  <si>
    <t>R68</t>
  </si>
  <si>
    <t>Zajištění rozborů zemin pro uložení na skládky</t>
  </si>
  <si>
    <t>-1421299818</t>
  </si>
  <si>
    <t xml:space="preserve">Poznámka k položce:_x000d_
- Aktualizace / doplnění rozborů zemin podle vyhlášky 294/05 - tab. 10.1_x000d_
</t>
  </si>
  <si>
    <t>R69</t>
  </si>
  <si>
    <t>656883487</t>
  </si>
  <si>
    <t>Pasport budov a komunikací</t>
  </si>
  <si>
    <t>Poznámka k položce:_x000d_
- provedení pasportu nemovitostí v blízkosti toku (zejména u SO 02) a dotčených komunikací)_x000d_
- předmětem pasportu budou zejména stávající poruchy zdiva a konstrukcí</t>
  </si>
  <si>
    <t>R74</t>
  </si>
  <si>
    <t>Provedení opatření vyplývajících z povodňového a havarijního plánu</t>
  </si>
  <si>
    <t>1794468028</t>
  </si>
  <si>
    <t>Poznámka k položce:_x000d_
- např. zřízení norné stěny v korytě pod stavbou</t>
  </si>
  <si>
    <t>R75</t>
  </si>
  <si>
    <t>Zajištění umístění šítku o povolení stavby a stejnopisu oznámení o záhajení prací oblastnímu inspektorátu práce na viditělním místě u vstupu na staveniště</t>
  </si>
  <si>
    <t>81856818</t>
  </si>
  <si>
    <t>R83</t>
  </si>
  <si>
    <t>Aktualizace povodňového plánu - pro celou stavbu</t>
  </si>
  <si>
    <t>387156198</t>
  </si>
  <si>
    <t>Zhotovení povodňového plánu - pro celou stavbu</t>
  </si>
  <si>
    <t>R84</t>
  </si>
  <si>
    <t>Aktualizace havarijního plánu - pro celou stavbu</t>
  </si>
  <si>
    <t>-1357116867</t>
  </si>
  <si>
    <t>Zhotovení havarijního plánu - pro celou stavbu</t>
  </si>
  <si>
    <t>R85</t>
  </si>
  <si>
    <t>Zpracování a předání geodetického zaměření skutečně provedené stavby (3 paré + 1 elektronické) dle přísl. právních předpisů</t>
  </si>
  <si>
    <t>-1136708926</t>
  </si>
  <si>
    <t>Zpracování a předání geodetického zaměření skutečně provedené stavby - pro celou stavbu</t>
  </si>
  <si>
    <t xml:space="preserve">Poznámka k položce:_x000d_
Položka obsahuje: _x000d_
geodetické zaměření skutečného provedení vybudovaného díla zpracované v tištěné a elektronické podobě odpovědným geodetem zhotovitele ve 3 vyhotoveních včetně ověření dle zákona č. 200/1994 Sb., o zeměměřictví   </t>
  </si>
  <si>
    <t>R86</t>
  </si>
  <si>
    <t>Zpracování a předání dokumentace skutečného provedení stavby objednateli. Pořízení fotodokumentace stavby</t>
  </si>
  <si>
    <t>-1972155258</t>
  </si>
  <si>
    <t xml:space="preserve">Poznámka k položce:_x000d_
Zpracování a předání dokumentace skutečného provedení stavby  objednateli (3 paré + 1 v elektronické formě + 1x původní situace s překryvem zaměřeného skutečného stavu)  Pořízení fotodokumentace z celého průběhu stavby včetně stavebních a konstrukčních detailů v rozlišení a kvalitě pro tisk. Položka neobsahuje geodetické zaměření.</t>
  </si>
  <si>
    <t>R89</t>
  </si>
  <si>
    <t>Protokolární předání stavbou dotčených pozemků a komunikací, uvedených do původního stavu, zpět jejich vlastníkům.</t>
  </si>
  <si>
    <t>-2109403573</t>
  </si>
  <si>
    <t>R91</t>
  </si>
  <si>
    <t>Projednání a zřízení příjezdů a sjezdů na staveniště, údržba dotčených komunikací, včetně uvedení všech povrchů do původního stavu</t>
  </si>
  <si>
    <t>-318892625</t>
  </si>
  <si>
    <t>Projednání a zřízení příjezdů a sjezdu na staveniště, údržba dotčených komunikací, včetně uvedení všech povrchů do původního stavu</t>
  </si>
  <si>
    <t>Poznámka k položce:_x000d_
- včetně průběžného čištění vodou</t>
  </si>
  <si>
    <t>R92</t>
  </si>
  <si>
    <t>Projednání a zajištění užívání komunikací a veřejných ploch, včetně zajištění dopravního značení, a to v rozsahu nezbytném pro řádné a bezpečné provádění stavby.</t>
  </si>
  <si>
    <t>1322202503</t>
  </si>
  <si>
    <t>R94</t>
  </si>
  <si>
    <t xml:space="preserve">Zajištění a zabezpečení staveniště, zřízení a likvidace zařízení staveniště, včetně případných přípojek, přístupů, skládek, deponií apod. </t>
  </si>
  <si>
    <t>932250991</t>
  </si>
  <si>
    <t xml:space="preserve">Poznámka k položce:_x000d_
Položka obsahuje: _x000d_
zařízení staveniště včetně všech nákladů spojených s jeho zřízením, provozem a likvidací; zřízení a projednání potřebných ploch pro zařízení staveniště, skládky materiálu, mezideponie, včetně úhrady poplatků a úpravy povrchu po likvidaci staveniště.   </t>
  </si>
  <si>
    <t>R97</t>
  </si>
  <si>
    <t>Vytýčení inženýrských sítí a zařízení</t>
  </si>
  <si>
    <t>427800147</t>
  </si>
  <si>
    <t>Vytýčení inženýrských sítí a zařízení a zajištění proti poškození</t>
  </si>
  <si>
    <t xml:space="preserve">Poznámka k položce:_x000d_
Zajištění všech nezbytných opatření, jimiž bude předejito_x000d_
porušení jakékoliv inženýrské sítě během výstavby, aktualizaci vyjádření k existenci sítí, jejich vytýčení, označení a ochrana stávajících inženýrských sítí a zařízení v obvodu staveniště. Doklady o vytýčení, včetně zaměření, budou před zahájením stavebních prací předány objednateli v tištěné, příp. digitální formě. Dále respektování ochranných pásem inženýrských sítí dle příslušných norem a vyhlášek a údajů jejich majetkových správců; provedení potřebných přeložek podzemních a nadzemních sítí, jejich ochranu a zajištění; potřebného vypínání vzdušných el. vedení při práci pod nimi, zajištění výluk a náhradního zásobování, související s realizací a propojením inženýrských sítí, úhrada poplatků za připojení elektrického vedení na základní síť apod.   _x000d_
_x000d_
Zejména vytýčení plynovodu u SO 01 a SO 05</t>
  </si>
  <si>
    <t>R98</t>
  </si>
  <si>
    <t xml:space="preserve">Vytyčení stavby (případně pozemků nebo provedení jiných geodetických prací) odborně způsobilou osobou v oboru zeměměřictví. </t>
  </si>
  <si>
    <t>-822402900</t>
  </si>
  <si>
    <t>R99</t>
  </si>
  <si>
    <t>822687369</t>
  </si>
  <si>
    <t>Zřízení sjezdů do koryta a jejich likvidace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</si>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</sst>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11">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83F0F7"/>
      </patternFill>
    </fill>
    <fill>
      <patternFill patternType="solid">
        <fgColor rgb="FFC6A5F6"/>
      </patternFill>
    </fill>
    <fill>
      <patternFill patternType="solid">
        <fgColor rgb="FFA8CDC6"/>
      </patternFill>
    </fill>
    <fill>
      <patternFill patternType="solid">
        <fgColor rgb="FFFF9086"/>
      </patternFill>
    </fill>
    <fill>
      <patternFill patternType="solid">
        <fgColor rgb="FFA7DC68"/>
      </patternFill>
    </fill>
    <fill>
      <patternFill patternType="solid">
        <fgColor rgb="FFD6D180"/>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horizontal="right" vertical="center"/>
    </xf>
    <xf numFmtId="4" fontId="17" fillId="0" borderId="0" xfId="0" applyNumberFormat="1" applyFont="1" applyBorder="1" applyAlignment="1" applyProtection="1">
      <alignment horizontal="righ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4" fontId="1" fillId="0" borderId="0" xfId="0" applyNumberFormat="1" applyFont="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4" fontId="25" fillId="0" borderId="0" xfId="0" applyNumberFormat="1" applyFont="1" applyAlignment="1" applyProtection="1">
      <alignment vertical="center"/>
      <protection locked="0"/>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4" fontId="34" fillId="0" borderId="13"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0" fontId="8" fillId="0" borderId="16"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0" fontId="24" fillId="0" borderId="16"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5" xfId="0" applyFont="1"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23" fillId="5" borderId="23" xfId="0" applyFont="1" applyFill="1" applyBorder="1" applyAlignment="1" applyProtection="1">
      <alignment horizontal="center" vertical="center"/>
    </xf>
    <xf numFmtId="0" fontId="23" fillId="6" borderId="23" xfId="0" applyFont="1" applyFill="1" applyBorder="1" applyAlignment="1" applyProtection="1">
      <alignment horizontal="center" vertical="center"/>
    </xf>
    <xf numFmtId="0" fontId="23" fillId="7" borderId="23" xfId="0" applyFont="1" applyFill="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23" xfId="0" applyFont="1" applyBorder="1" applyAlignment="1" applyProtection="1">
      <alignment horizontal="center" vertical="center"/>
    </xf>
    <xf numFmtId="0" fontId="39" fillId="7" borderId="23" xfId="0" applyFont="1" applyFill="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0" fontId="40" fillId="0" borderId="23" xfId="0" applyFont="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23" fillId="8" borderId="23" xfId="0" applyFont="1" applyFill="1" applyBorder="1" applyAlignment="1" applyProtection="1">
      <alignment horizontal="center" vertical="center"/>
    </xf>
    <xf numFmtId="0" fontId="23" fillId="9" borderId="23" xfId="0" applyFont="1" applyFill="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10" borderId="23" xfId="0" applyFont="1" applyFill="1" applyBorder="1" applyAlignment="1" applyProtection="1">
      <alignment horizontal="center"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5.83" hidden="1" customWidth="1"/>
    <col min="49" max="49" width="25.83" hidden="1" customWidth="1"/>
    <col min="50" max="50" width="21.67" hidden="1" customWidth="1"/>
    <col min="51" max="51" width="21.67" hidden="1" customWidth="1"/>
    <col min="52" max="52" width="25" hidden="1" customWidth="1"/>
    <col min="53" max="53" width="25" hidden="1" customWidth="1"/>
    <col min="54" max="54" width="21.67" hidden="1" customWidth="1"/>
    <col min="55" max="55" width="19.17" hidden="1" customWidth="1"/>
    <col min="56" max="56" width="25" hidden="1" customWidth="1"/>
    <col min="57" max="57" width="21.67" hidden="1" customWidth="1"/>
    <col min="58" max="58" width="19.17" hidden="1" customWidth="1"/>
    <col min="59" max="59"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5</v>
      </c>
      <c r="BV1" s="17" t="s">
        <v>6</v>
      </c>
    </row>
    <row r="2" ht="36.96" customHeight="1">
      <c r="AR2"/>
      <c r="BS2" s="18" t="s">
        <v>7</v>
      </c>
      <c r="BT2" s="18" t="s">
        <v>8</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G4" s="26" t="s">
        <v>12</v>
      </c>
      <c r="BS4" s="18" t="s">
        <v>13</v>
      </c>
    </row>
    <row r="5" ht="12" customHeight="1">
      <c r="B5" s="22"/>
      <c r="C5" s="23"/>
      <c r="D5" s="27" t="s">
        <v>14</v>
      </c>
      <c r="E5" s="23"/>
      <c r="F5" s="23"/>
      <c r="G5" s="23"/>
      <c r="H5" s="23"/>
      <c r="I5" s="23"/>
      <c r="J5" s="23"/>
      <c r="K5" s="28" t="s">
        <v>15</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G5" s="29" t="s">
        <v>16</v>
      </c>
      <c r="BS5" s="18" t="s">
        <v>7</v>
      </c>
    </row>
    <row r="6" ht="36.96" customHeight="1">
      <c r="B6" s="22"/>
      <c r="C6" s="23"/>
      <c r="D6" s="30" t="s">
        <v>17</v>
      </c>
      <c r="E6" s="23"/>
      <c r="F6" s="23"/>
      <c r="G6" s="23"/>
      <c r="H6" s="23"/>
      <c r="I6" s="23"/>
      <c r="J6" s="23"/>
      <c r="K6" s="31" t="s">
        <v>18</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G6" s="32"/>
      <c r="BS6" s="18" t="s">
        <v>7</v>
      </c>
    </row>
    <row r="7"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G7" s="32"/>
      <c r="BS7" s="18" t="s">
        <v>7</v>
      </c>
    </row>
    <row r="8"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G8" s="32"/>
      <c r="BS8" s="18" t="s">
        <v>7</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G9" s="32"/>
      <c r="BS9" s="18" t="s">
        <v>7</v>
      </c>
    </row>
    <row r="10"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28</v>
      </c>
      <c r="AO10" s="23"/>
      <c r="AP10" s="23"/>
      <c r="AQ10" s="23"/>
      <c r="AR10" s="21"/>
      <c r="BG10" s="32"/>
      <c r="BS10" s="18" t="s">
        <v>7</v>
      </c>
    </row>
    <row r="11" ht="18.48"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31</v>
      </c>
      <c r="AO11" s="23"/>
      <c r="AP11" s="23"/>
      <c r="AQ11" s="23"/>
      <c r="AR11" s="21"/>
      <c r="BG11" s="32"/>
      <c r="BS11" s="18" t="s">
        <v>7</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G12" s="32"/>
      <c r="BS12" s="18" t="s">
        <v>7</v>
      </c>
    </row>
    <row r="13" ht="12" customHeight="1">
      <c r="B13" s="22"/>
      <c r="C13" s="23"/>
      <c r="D13" s="33"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33</v>
      </c>
      <c r="AO13" s="23"/>
      <c r="AP13" s="23"/>
      <c r="AQ13" s="23"/>
      <c r="AR13" s="21"/>
      <c r="BG13" s="32"/>
      <c r="BS13" s="18" t="s">
        <v>7</v>
      </c>
    </row>
    <row r="14">
      <c r="B14" s="22"/>
      <c r="C14" s="23"/>
      <c r="D14" s="23"/>
      <c r="E14" s="35" t="s">
        <v>33</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33</v>
      </c>
      <c r="AO14" s="23"/>
      <c r="AP14" s="23"/>
      <c r="AQ14" s="23"/>
      <c r="AR14" s="21"/>
      <c r="BG14" s="32"/>
      <c r="BS14" s="18" t="s">
        <v>7</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G15" s="32"/>
      <c r="BS15" s="18" t="s">
        <v>4</v>
      </c>
    </row>
    <row r="16" ht="12" customHeight="1">
      <c r="B16" s="22"/>
      <c r="C16" s="23"/>
      <c r="D16" s="33"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35</v>
      </c>
      <c r="AO16" s="23"/>
      <c r="AP16" s="23"/>
      <c r="AQ16" s="23"/>
      <c r="AR16" s="21"/>
      <c r="BG16" s="32"/>
      <c r="BS16" s="18" t="s">
        <v>4</v>
      </c>
    </row>
    <row r="17"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37</v>
      </c>
      <c r="AO17" s="23"/>
      <c r="AP17" s="23"/>
      <c r="AQ17" s="23"/>
      <c r="AR17" s="21"/>
      <c r="BG17" s="32"/>
      <c r="BS17" s="18" t="s">
        <v>5</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G18" s="32"/>
      <c r="BS18" s="18" t="s">
        <v>7</v>
      </c>
    </row>
    <row r="19"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20</v>
      </c>
      <c r="AO19" s="23"/>
      <c r="AP19" s="23"/>
      <c r="AQ19" s="23"/>
      <c r="AR19" s="21"/>
      <c r="BG19" s="32"/>
      <c r="BS19" s="18" t="s">
        <v>7</v>
      </c>
    </row>
    <row r="20"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20</v>
      </c>
      <c r="AO20" s="23"/>
      <c r="AP20" s="23"/>
      <c r="AQ20" s="23"/>
      <c r="AR20" s="21"/>
      <c r="BG20" s="32"/>
      <c r="BS20" s="18" t="s">
        <v>5</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G21" s="32"/>
    </row>
    <row r="22"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G22" s="32"/>
    </row>
    <row r="23" ht="51" customHeight="1">
      <c r="B23" s="22"/>
      <c r="C23" s="23"/>
      <c r="D23" s="23"/>
      <c r="E23" s="37" t="s">
        <v>41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G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G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G25" s="32"/>
    </row>
    <row r="26" s="1" customFormat="1" ht="25.92" customHeight="1">
      <c r="B26" s="39"/>
      <c r="C26" s="40"/>
      <c r="D26" s="41" t="s">
        <v>42</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G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G27" s="32"/>
    </row>
    <row r="28" s="1" customFormat="1">
      <c r="B28" s="39"/>
      <c r="C28" s="40"/>
      <c r="D28" s="40"/>
      <c r="E28" s="40"/>
      <c r="F28" s="40"/>
      <c r="G28" s="40"/>
      <c r="H28" s="40"/>
      <c r="I28" s="40"/>
      <c r="J28" s="40"/>
      <c r="K28" s="40"/>
      <c r="L28" s="45" t="s">
        <v>43</v>
      </c>
      <c r="M28" s="45"/>
      <c r="N28" s="45"/>
      <c r="O28" s="45"/>
      <c r="P28" s="45"/>
      <c r="Q28" s="40"/>
      <c r="R28" s="40"/>
      <c r="S28" s="40"/>
      <c r="T28" s="40"/>
      <c r="U28" s="40"/>
      <c r="V28" s="40"/>
      <c r="W28" s="45" t="s">
        <v>44</v>
      </c>
      <c r="X28" s="45"/>
      <c r="Y28" s="45"/>
      <c r="Z28" s="45"/>
      <c r="AA28" s="45"/>
      <c r="AB28" s="45"/>
      <c r="AC28" s="45"/>
      <c r="AD28" s="45"/>
      <c r="AE28" s="45"/>
      <c r="AF28" s="40"/>
      <c r="AG28" s="40"/>
      <c r="AH28" s="40"/>
      <c r="AI28" s="40"/>
      <c r="AJ28" s="40"/>
      <c r="AK28" s="45" t="s">
        <v>45</v>
      </c>
      <c r="AL28" s="45"/>
      <c r="AM28" s="45"/>
      <c r="AN28" s="45"/>
      <c r="AO28" s="45"/>
      <c r="AP28" s="40"/>
      <c r="AQ28" s="40"/>
      <c r="AR28" s="44"/>
      <c r="BG28" s="32"/>
    </row>
    <row r="29" s="2" customFormat="1" ht="14.4" customHeight="1">
      <c r="B29" s="46"/>
      <c r="C29" s="47"/>
      <c r="D29" s="33" t="s">
        <v>46</v>
      </c>
      <c r="E29" s="47"/>
      <c r="F29" s="33" t="s">
        <v>47</v>
      </c>
      <c r="G29" s="47"/>
      <c r="H29" s="47"/>
      <c r="I29" s="47"/>
      <c r="J29" s="47"/>
      <c r="K29" s="47"/>
      <c r="L29" s="48">
        <v>0.20999999999999999</v>
      </c>
      <c r="M29" s="47"/>
      <c r="N29" s="47"/>
      <c r="O29" s="47"/>
      <c r="P29" s="47"/>
      <c r="Q29" s="47"/>
      <c r="R29" s="47"/>
      <c r="S29" s="47"/>
      <c r="T29" s="47"/>
      <c r="U29" s="47"/>
      <c r="V29" s="47"/>
      <c r="W29" s="49">
        <f>ROUND(BB54, 2)</f>
        <v>0</v>
      </c>
      <c r="X29" s="47"/>
      <c r="Y29" s="47"/>
      <c r="Z29" s="47"/>
      <c r="AA29" s="47"/>
      <c r="AB29" s="47"/>
      <c r="AC29" s="47"/>
      <c r="AD29" s="47"/>
      <c r="AE29" s="47"/>
      <c r="AF29" s="47"/>
      <c r="AG29" s="47"/>
      <c r="AH29" s="47"/>
      <c r="AI29" s="47"/>
      <c r="AJ29" s="47"/>
      <c r="AK29" s="49">
        <f>ROUND(AX54, 2)</f>
        <v>0</v>
      </c>
      <c r="AL29" s="47"/>
      <c r="AM29" s="47"/>
      <c r="AN29" s="47"/>
      <c r="AO29" s="47"/>
      <c r="AP29" s="47"/>
      <c r="AQ29" s="47"/>
      <c r="AR29" s="50"/>
      <c r="BG29" s="51"/>
    </row>
    <row r="30" s="2" customFormat="1" ht="14.4" customHeight="1">
      <c r="B30" s="46"/>
      <c r="C30" s="47"/>
      <c r="D30" s="47"/>
      <c r="E30" s="47"/>
      <c r="F30" s="33" t="s">
        <v>48</v>
      </c>
      <c r="G30" s="47"/>
      <c r="H30" s="47"/>
      <c r="I30" s="47"/>
      <c r="J30" s="47"/>
      <c r="K30" s="47"/>
      <c r="L30" s="48">
        <v>0.14999999999999999</v>
      </c>
      <c r="M30" s="47"/>
      <c r="N30" s="47"/>
      <c r="O30" s="47"/>
      <c r="P30" s="47"/>
      <c r="Q30" s="47"/>
      <c r="R30" s="47"/>
      <c r="S30" s="47"/>
      <c r="T30" s="47"/>
      <c r="U30" s="47"/>
      <c r="V30" s="47"/>
      <c r="W30" s="49">
        <f>ROUND(BC54, 2)</f>
        <v>0</v>
      </c>
      <c r="X30" s="47"/>
      <c r="Y30" s="47"/>
      <c r="Z30" s="47"/>
      <c r="AA30" s="47"/>
      <c r="AB30" s="47"/>
      <c r="AC30" s="47"/>
      <c r="AD30" s="47"/>
      <c r="AE30" s="47"/>
      <c r="AF30" s="47"/>
      <c r="AG30" s="47"/>
      <c r="AH30" s="47"/>
      <c r="AI30" s="47"/>
      <c r="AJ30" s="47"/>
      <c r="AK30" s="49">
        <f>ROUND(AY54, 2)</f>
        <v>0</v>
      </c>
      <c r="AL30" s="47"/>
      <c r="AM30" s="47"/>
      <c r="AN30" s="47"/>
      <c r="AO30" s="47"/>
      <c r="AP30" s="47"/>
      <c r="AQ30" s="47"/>
      <c r="AR30" s="50"/>
      <c r="BG30" s="51"/>
    </row>
    <row r="31" hidden="1" s="2" customFormat="1" ht="14.4" customHeight="1">
      <c r="B31" s="46"/>
      <c r="C31" s="47"/>
      <c r="D31" s="47"/>
      <c r="E31" s="47"/>
      <c r="F31" s="33" t="s">
        <v>49</v>
      </c>
      <c r="G31" s="47"/>
      <c r="H31" s="47"/>
      <c r="I31" s="47"/>
      <c r="J31" s="47"/>
      <c r="K31" s="47"/>
      <c r="L31" s="48">
        <v>0.20999999999999999</v>
      </c>
      <c r="M31" s="47"/>
      <c r="N31" s="47"/>
      <c r="O31" s="47"/>
      <c r="P31" s="47"/>
      <c r="Q31" s="47"/>
      <c r="R31" s="47"/>
      <c r="S31" s="47"/>
      <c r="T31" s="47"/>
      <c r="U31" s="47"/>
      <c r="V31" s="47"/>
      <c r="W31" s="49">
        <f>ROUND(BD54, 2)</f>
        <v>0</v>
      </c>
      <c r="X31" s="47"/>
      <c r="Y31" s="47"/>
      <c r="Z31" s="47"/>
      <c r="AA31" s="47"/>
      <c r="AB31" s="47"/>
      <c r="AC31" s="47"/>
      <c r="AD31" s="47"/>
      <c r="AE31" s="47"/>
      <c r="AF31" s="47"/>
      <c r="AG31" s="47"/>
      <c r="AH31" s="47"/>
      <c r="AI31" s="47"/>
      <c r="AJ31" s="47"/>
      <c r="AK31" s="49">
        <v>0</v>
      </c>
      <c r="AL31" s="47"/>
      <c r="AM31" s="47"/>
      <c r="AN31" s="47"/>
      <c r="AO31" s="47"/>
      <c r="AP31" s="47"/>
      <c r="AQ31" s="47"/>
      <c r="AR31" s="50"/>
      <c r="BG31" s="51"/>
    </row>
    <row r="32" hidden="1" s="2" customFormat="1" ht="14.4" customHeight="1">
      <c r="B32" s="46"/>
      <c r="C32" s="47"/>
      <c r="D32" s="47"/>
      <c r="E32" s="47"/>
      <c r="F32" s="33" t="s">
        <v>50</v>
      </c>
      <c r="G32" s="47"/>
      <c r="H32" s="47"/>
      <c r="I32" s="47"/>
      <c r="J32" s="47"/>
      <c r="K32" s="47"/>
      <c r="L32" s="48">
        <v>0.14999999999999999</v>
      </c>
      <c r="M32" s="47"/>
      <c r="N32" s="47"/>
      <c r="O32" s="47"/>
      <c r="P32" s="47"/>
      <c r="Q32" s="47"/>
      <c r="R32" s="47"/>
      <c r="S32" s="47"/>
      <c r="T32" s="47"/>
      <c r="U32" s="47"/>
      <c r="V32" s="47"/>
      <c r="W32" s="49">
        <f>ROUND(BE54, 2)</f>
        <v>0</v>
      </c>
      <c r="X32" s="47"/>
      <c r="Y32" s="47"/>
      <c r="Z32" s="47"/>
      <c r="AA32" s="47"/>
      <c r="AB32" s="47"/>
      <c r="AC32" s="47"/>
      <c r="AD32" s="47"/>
      <c r="AE32" s="47"/>
      <c r="AF32" s="47"/>
      <c r="AG32" s="47"/>
      <c r="AH32" s="47"/>
      <c r="AI32" s="47"/>
      <c r="AJ32" s="47"/>
      <c r="AK32" s="49">
        <v>0</v>
      </c>
      <c r="AL32" s="47"/>
      <c r="AM32" s="47"/>
      <c r="AN32" s="47"/>
      <c r="AO32" s="47"/>
      <c r="AP32" s="47"/>
      <c r="AQ32" s="47"/>
      <c r="AR32" s="50"/>
      <c r="BG32" s="51"/>
    </row>
    <row r="33" hidden="1" s="2" customFormat="1" ht="14.4" customHeight="1">
      <c r="B33" s="46"/>
      <c r="C33" s="47"/>
      <c r="D33" s="47"/>
      <c r="E33" s="47"/>
      <c r="F33" s="33" t="s">
        <v>51</v>
      </c>
      <c r="G33" s="47"/>
      <c r="H33" s="47"/>
      <c r="I33" s="47"/>
      <c r="J33" s="47"/>
      <c r="K33" s="47"/>
      <c r="L33" s="48">
        <v>0</v>
      </c>
      <c r="M33" s="47"/>
      <c r="N33" s="47"/>
      <c r="O33" s="47"/>
      <c r="P33" s="47"/>
      <c r="Q33" s="47"/>
      <c r="R33" s="47"/>
      <c r="S33" s="47"/>
      <c r="T33" s="47"/>
      <c r="U33" s="47"/>
      <c r="V33" s="47"/>
      <c r="W33" s="49">
        <f>ROUND(BF54,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2"/>
      <c r="D35" s="53" t="s">
        <v>52</v>
      </c>
      <c r="E35" s="54"/>
      <c r="F35" s="54"/>
      <c r="G35" s="54"/>
      <c r="H35" s="54"/>
      <c r="I35" s="54"/>
      <c r="J35" s="54"/>
      <c r="K35" s="54"/>
      <c r="L35" s="54"/>
      <c r="M35" s="54"/>
      <c r="N35" s="54"/>
      <c r="O35" s="54"/>
      <c r="P35" s="54"/>
      <c r="Q35" s="54"/>
      <c r="R35" s="54"/>
      <c r="S35" s="54"/>
      <c r="T35" s="55" t="s">
        <v>53</v>
      </c>
      <c r="U35" s="54"/>
      <c r="V35" s="54"/>
      <c r="W35" s="54"/>
      <c r="X35" s="56" t="s">
        <v>54</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row>
    <row r="42" s="1" customFormat="1" ht="24.96" customHeight="1">
      <c r="B42" s="39"/>
      <c r="C42" s="24" t="s">
        <v>55</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3" customFormat="1" ht="12" customHeight="1">
      <c r="B44" s="63"/>
      <c r="C44" s="33" t="s">
        <v>14</v>
      </c>
      <c r="D44" s="64"/>
      <c r="E44" s="64"/>
      <c r="F44" s="64"/>
      <c r="G44" s="64"/>
      <c r="H44" s="64"/>
      <c r="I44" s="64"/>
      <c r="J44" s="64"/>
      <c r="K44" s="64"/>
      <c r="L44" s="64" t="str">
        <f>K5</f>
        <v>18030-33XT-DM</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row>
    <row r="45" s="4" customFormat="1" ht="36.96" customHeight="1">
      <c r="B45" s="66"/>
      <c r="C45" s="67" t="s">
        <v>17</v>
      </c>
      <c r="D45" s="68"/>
      <c r="E45" s="68"/>
      <c r="F45" s="68"/>
      <c r="G45" s="68"/>
      <c r="H45" s="68"/>
      <c r="I45" s="68"/>
      <c r="J45" s="68"/>
      <c r="K45" s="68"/>
      <c r="L45" s="69" t="str">
        <f>K6</f>
        <v>Trnávka,Trnava u Zlína, dílčí úpravy toku</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22</v>
      </c>
      <c r="D47" s="40"/>
      <c r="E47" s="40"/>
      <c r="F47" s="40"/>
      <c r="G47" s="40"/>
      <c r="H47" s="40"/>
      <c r="I47" s="40"/>
      <c r="J47" s="40"/>
      <c r="K47" s="40"/>
      <c r="L47" s="71" t="str">
        <f>IF(K8="","",K8)</f>
        <v>k.ú. Trnava u Zlína</v>
      </c>
      <c r="M47" s="40"/>
      <c r="N47" s="40"/>
      <c r="O47" s="40"/>
      <c r="P47" s="40"/>
      <c r="Q47" s="40"/>
      <c r="R47" s="40"/>
      <c r="S47" s="40"/>
      <c r="T47" s="40"/>
      <c r="U47" s="40"/>
      <c r="V47" s="40"/>
      <c r="W47" s="40"/>
      <c r="X47" s="40"/>
      <c r="Y47" s="40"/>
      <c r="Z47" s="40"/>
      <c r="AA47" s="40"/>
      <c r="AB47" s="40"/>
      <c r="AC47" s="40"/>
      <c r="AD47" s="40"/>
      <c r="AE47" s="40"/>
      <c r="AF47" s="40"/>
      <c r="AG47" s="40"/>
      <c r="AH47" s="40"/>
      <c r="AI47" s="33" t="s">
        <v>24</v>
      </c>
      <c r="AJ47" s="40"/>
      <c r="AK47" s="40"/>
      <c r="AL47" s="40"/>
      <c r="AM47" s="72" t="str">
        <f>IF(AN8= "","",AN8)</f>
        <v>16. 9. 2019</v>
      </c>
      <c r="AN47" s="72"/>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5.15" customHeight="1">
      <c r="B49" s="39"/>
      <c r="C49" s="33" t="s">
        <v>26</v>
      </c>
      <c r="D49" s="40"/>
      <c r="E49" s="40"/>
      <c r="F49" s="40"/>
      <c r="G49" s="40"/>
      <c r="H49" s="40"/>
      <c r="I49" s="40"/>
      <c r="J49" s="40"/>
      <c r="K49" s="40"/>
      <c r="L49" s="64" t="str">
        <f>IF(E11= "","",E11)</f>
        <v>Povodí Moravy, s.p.</v>
      </c>
      <c r="M49" s="40"/>
      <c r="N49" s="40"/>
      <c r="O49" s="40"/>
      <c r="P49" s="40"/>
      <c r="Q49" s="40"/>
      <c r="R49" s="40"/>
      <c r="S49" s="40"/>
      <c r="T49" s="40"/>
      <c r="U49" s="40"/>
      <c r="V49" s="40"/>
      <c r="W49" s="40"/>
      <c r="X49" s="40"/>
      <c r="Y49" s="40"/>
      <c r="Z49" s="40"/>
      <c r="AA49" s="40"/>
      <c r="AB49" s="40"/>
      <c r="AC49" s="40"/>
      <c r="AD49" s="40"/>
      <c r="AE49" s="40"/>
      <c r="AF49" s="40"/>
      <c r="AG49" s="40"/>
      <c r="AH49" s="40"/>
      <c r="AI49" s="33" t="s">
        <v>34</v>
      </c>
      <c r="AJ49" s="40"/>
      <c r="AK49" s="40"/>
      <c r="AL49" s="40"/>
      <c r="AM49" s="73" t="str">
        <f>IF(E17="","",E17)</f>
        <v>Regioprojekt Brno, s.r.o</v>
      </c>
      <c r="AN49" s="64"/>
      <c r="AO49" s="64"/>
      <c r="AP49" s="64"/>
      <c r="AQ49" s="40"/>
      <c r="AR49" s="44"/>
      <c r="AS49" s="74" t="s">
        <v>56</v>
      </c>
      <c r="AT49" s="75"/>
      <c r="AU49" s="76"/>
      <c r="AV49" s="76"/>
      <c r="AW49" s="76"/>
      <c r="AX49" s="76"/>
      <c r="AY49" s="76"/>
      <c r="AZ49" s="76"/>
      <c r="BA49" s="76"/>
      <c r="BB49" s="76"/>
      <c r="BC49" s="76"/>
      <c r="BD49" s="76"/>
      <c r="BE49" s="76"/>
      <c r="BF49" s="77"/>
    </row>
    <row r="50" s="1" customFormat="1" ht="15.15" customHeight="1">
      <c r="B50" s="39"/>
      <c r="C50" s="33" t="s">
        <v>32</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38</v>
      </c>
      <c r="AJ50" s="40"/>
      <c r="AK50" s="40"/>
      <c r="AL50" s="40"/>
      <c r="AM50" s="73" t="str">
        <f>IF(E20="","",E20)</f>
        <v>Ing. Michal Doubek</v>
      </c>
      <c r="AN50" s="64"/>
      <c r="AO50" s="64"/>
      <c r="AP50" s="64"/>
      <c r="AQ50" s="40"/>
      <c r="AR50" s="44"/>
      <c r="AS50" s="78"/>
      <c r="AT50" s="79"/>
      <c r="AU50" s="80"/>
      <c r="AV50" s="80"/>
      <c r="AW50" s="80"/>
      <c r="AX50" s="80"/>
      <c r="AY50" s="80"/>
      <c r="AZ50" s="80"/>
      <c r="BA50" s="80"/>
      <c r="BB50" s="80"/>
      <c r="BC50" s="80"/>
      <c r="BD50" s="80"/>
      <c r="BE50" s="80"/>
      <c r="BF50" s="81"/>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4"/>
      <c r="BE51" s="84"/>
      <c r="BF51" s="85"/>
    </row>
    <row r="52" s="1" customFormat="1" ht="29.28" customHeight="1">
      <c r="B52" s="39"/>
      <c r="C52" s="86" t="s">
        <v>57</v>
      </c>
      <c r="D52" s="87"/>
      <c r="E52" s="87"/>
      <c r="F52" s="87"/>
      <c r="G52" s="87"/>
      <c r="H52" s="88"/>
      <c r="I52" s="89" t="s">
        <v>58</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59</v>
      </c>
      <c r="AH52" s="87"/>
      <c r="AI52" s="87"/>
      <c r="AJ52" s="87"/>
      <c r="AK52" s="87"/>
      <c r="AL52" s="87"/>
      <c r="AM52" s="87"/>
      <c r="AN52" s="89" t="s">
        <v>60</v>
      </c>
      <c r="AO52" s="87"/>
      <c r="AP52" s="87"/>
      <c r="AQ52" s="91" t="s">
        <v>61</v>
      </c>
      <c r="AR52" s="44"/>
      <c r="AS52" s="92" t="s">
        <v>62</v>
      </c>
      <c r="AT52" s="93" t="s">
        <v>63</v>
      </c>
      <c r="AU52" s="93" t="s">
        <v>64</v>
      </c>
      <c r="AV52" s="93" t="s">
        <v>65</v>
      </c>
      <c r="AW52" s="93" t="s">
        <v>66</v>
      </c>
      <c r="AX52" s="93" t="s">
        <v>67</v>
      </c>
      <c r="AY52" s="93" t="s">
        <v>68</v>
      </c>
      <c r="AZ52" s="93" t="s">
        <v>69</v>
      </c>
      <c r="BA52" s="93" t="s">
        <v>70</v>
      </c>
      <c r="BB52" s="93" t="s">
        <v>71</v>
      </c>
      <c r="BC52" s="93" t="s">
        <v>72</v>
      </c>
      <c r="BD52" s="93" t="s">
        <v>73</v>
      </c>
      <c r="BE52" s="93" t="s">
        <v>74</v>
      </c>
      <c r="BF52" s="94" t="s">
        <v>75</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6"/>
      <c r="BE53" s="96"/>
      <c r="BF53" s="97"/>
    </row>
    <row r="54" s="5" customFormat="1" ht="32.4" customHeight="1">
      <c r="B54" s="98"/>
      <c r="C54" s="99" t="s">
        <v>76</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ROUND(SUM(AG55:AG65),2)</f>
        <v>0</v>
      </c>
      <c r="AH54" s="101"/>
      <c r="AI54" s="101"/>
      <c r="AJ54" s="101"/>
      <c r="AK54" s="101"/>
      <c r="AL54" s="101"/>
      <c r="AM54" s="101"/>
      <c r="AN54" s="102">
        <f>SUM(AG54,AV54)</f>
        <v>0</v>
      </c>
      <c r="AO54" s="102"/>
      <c r="AP54" s="102"/>
      <c r="AQ54" s="103" t="s">
        <v>20</v>
      </c>
      <c r="AR54" s="104"/>
      <c r="AS54" s="105">
        <f>ROUND(SUM(AS55:AS65),2)</f>
        <v>0</v>
      </c>
      <c r="AT54" s="106">
        <f>ROUND(SUM(AT55:AT65),2)</f>
        <v>0</v>
      </c>
      <c r="AU54" s="107">
        <f>ROUND(SUM(AU55:AU65),2)</f>
        <v>0</v>
      </c>
      <c r="AV54" s="107">
        <f>ROUND(SUM(AX54:AY54),2)</f>
        <v>0</v>
      </c>
      <c r="AW54" s="108">
        <f>ROUND(SUM(AW55:AW65),5)</f>
        <v>0</v>
      </c>
      <c r="AX54" s="107">
        <f>ROUND(BB54*L29,2)</f>
        <v>0</v>
      </c>
      <c r="AY54" s="107">
        <f>ROUND(BC54*L30,2)</f>
        <v>0</v>
      </c>
      <c r="AZ54" s="107">
        <f>ROUND(BD54*L29,2)</f>
        <v>0</v>
      </c>
      <c r="BA54" s="107">
        <f>ROUND(BE54*L30,2)</f>
        <v>0</v>
      </c>
      <c r="BB54" s="107">
        <f>ROUND(SUM(BB55:BB65),2)</f>
        <v>0</v>
      </c>
      <c r="BC54" s="107">
        <f>ROUND(SUM(BC55:BC65),2)</f>
        <v>0</v>
      </c>
      <c r="BD54" s="107">
        <f>ROUND(SUM(BD55:BD65),2)</f>
        <v>0</v>
      </c>
      <c r="BE54" s="107">
        <f>ROUND(SUM(BE55:BE65),2)</f>
        <v>0</v>
      </c>
      <c r="BF54" s="109">
        <f>ROUND(SUM(BF55:BF65),2)</f>
        <v>0</v>
      </c>
      <c r="BS54" s="110" t="s">
        <v>77</v>
      </c>
      <c r="BT54" s="110" t="s">
        <v>78</v>
      </c>
      <c r="BU54" s="111" t="s">
        <v>79</v>
      </c>
      <c r="BV54" s="110" t="s">
        <v>80</v>
      </c>
      <c r="BW54" s="110" t="s">
        <v>6</v>
      </c>
      <c r="BX54" s="110" t="s">
        <v>81</v>
      </c>
      <c r="CL54" s="110" t="s">
        <v>20</v>
      </c>
    </row>
    <row r="55" s="6" customFormat="1" ht="54" customHeight="1">
      <c r="A55" s="112" t="s">
        <v>82</v>
      </c>
      <c r="B55" s="113"/>
      <c r="C55" s="114"/>
      <c r="D55" s="115" t="s">
        <v>83</v>
      </c>
      <c r="E55" s="115"/>
      <c r="F55" s="115"/>
      <c r="G55" s="115"/>
      <c r="H55" s="115"/>
      <c r="I55" s="116"/>
      <c r="J55" s="115" t="s">
        <v>84</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'18030-33XT-DM-SO01 - Dílč...'!K32</f>
        <v>0</v>
      </c>
      <c r="AH55" s="116"/>
      <c r="AI55" s="116"/>
      <c r="AJ55" s="116"/>
      <c r="AK55" s="116"/>
      <c r="AL55" s="116"/>
      <c r="AM55" s="116"/>
      <c r="AN55" s="117">
        <f>SUM(AG55,AV55)</f>
        <v>0</v>
      </c>
      <c r="AO55" s="116"/>
      <c r="AP55" s="116"/>
      <c r="AQ55" s="118" t="s">
        <v>85</v>
      </c>
      <c r="AR55" s="119"/>
      <c r="AS55" s="120">
        <f>'18030-33XT-DM-SO01 - Dílč...'!K30</f>
        <v>0</v>
      </c>
      <c r="AT55" s="121">
        <f>'18030-33XT-DM-SO01 - Dílč...'!K31</f>
        <v>0</v>
      </c>
      <c r="AU55" s="121">
        <v>0</v>
      </c>
      <c r="AV55" s="121">
        <f>ROUND(SUM(AX55:AY55),2)</f>
        <v>0</v>
      </c>
      <c r="AW55" s="122">
        <f>'18030-33XT-DM-SO01 - Dílč...'!T86</f>
        <v>0</v>
      </c>
      <c r="AX55" s="121">
        <f>'18030-33XT-DM-SO01 - Dílč...'!K35</f>
        <v>0</v>
      </c>
      <c r="AY55" s="121">
        <f>'18030-33XT-DM-SO01 - Dílč...'!K36</f>
        <v>0</v>
      </c>
      <c r="AZ55" s="121">
        <f>'18030-33XT-DM-SO01 - Dílč...'!K37</f>
        <v>0</v>
      </c>
      <c r="BA55" s="121">
        <f>'18030-33XT-DM-SO01 - Dílč...'!K38</f>
        <v>0</v>
      </c>
      <c r="BB55" s="121">
        <f>'18030-33XT-DM-SO01 - Dílč...'!F35</f>
        <v>0</v>
      </c>
      <c r="BC55" s="121">
        <f>'18030-33XT-DM-SO01 - Dílč...'!F36</f>
        <v>0</v>
      </c>
      <c r="BD55" s="121">
        <f>'18030-33XT-DM-SO01 - Dílč...'!F37</f>
        <v>0</v>
      </c>
      <c r="BE55" s="121">
        <f>'18030-33XT-DM-SO01 - Dílč...'!F38</f>
        <v>0</v>
      </c>
      <c r="BF55" s="123">
        <f>'18030-33XT-DM-SO01 - Dílč...'!F39</f>
        <v>0</v>
      </c>
      <c r="BT55" s="124" t="s">
        <v>86</v>
      </c>
      <c r="BV55" s="124" t="s">
        <v>80</v>
      </c>
      <c r="BW55" s="124" t="s">
        <v>87</v>
      </c>
      <c r="BX55" s="124" t="s">
        <v>6</v>
      </c>
      <c r="CL55" s="124" t="s">
        <v>20</v>
      </c>
      <c r="CM55" s="124" t="s">
        <v>88</v>
      </c>
    </row>
    <row r="56" s="6" customFormat="1" ht="54" customHeight="1">
      <c r="A56" s="112" t="s">
        <v>82</v>
      </c>
      <c r="B56" s="113"/>
      <c r="C56" s="114"/>
      <c r="D56" s="115" t="s">
        <v>89</v>
      </c>
      <c r="E56" s="115"/>
      <c r="F56" s="115"/>
      <c r="G56" s="115"/>
      <c r="H56" s="115"/>
      <c r="I56" s="116"/>
      <c r="J56" s="115" t="s">
        <v>90</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'18030-33XT-DM-SO01a - Kác...'!K32</f>
        <v>0</v>
      </c>
      <c r="AH56" s="116"/>
      <c r="AI56" s="116"/>
      <c r="AJ56" s="116"/>
      <c r="AK56" s="116"/>
      <c r="AL56" s="116"/>
      <c r="AM56" s="116"/>
      <c r="AN56" s="117">
        <f>SUM(AG56,AV56)</f>
        <v>0</v>
      </c>
      <c r="AO56" s="116"/>
      <c r="AP56" s="116"/>
      <c r="AQ56" s="118" t="s">
        <v>85</v>
      </c>
      <c r="AR56" s="119"/>
      <c r="AS56" s="120">
        <f>'18030-33XT-DM-SO01a - Kác...'!K30</f>
        <v>0</v>
      </c>
      <c r="AT56" s="121">
        <f>'18030-33XT-DM-SO01a - Kác...'!K31</f>
        <v>0</v>
      </c>
      <c r="AU56" s="121">
        <v>0</v>
      </c>
      <c r="AV56" s="121">
        <f>ROUND(SUM(AX56:AY56),2)</f>
        <v>0</v>
      </c>
      <c r="AW56" s="122">
        <f>'18030-33XT-DM-SO01a - Kác...'!T84</f>
        <v>0</v>
      </c>
      <c r="AX56" s="121">
        <f>'18030-33XT-DM-SO01a - Kác...'!K35</f>
        <v>0</v>
      </c>
      <c r="AY56" s="121">
        <f>'18030-33XT-DM-SO01a - Kác...'!K36</f>
        <v>0</v>
      </c>
      <c r="AZ56" s="121">
        <f>'18030-33XT-DM-SO01a - Kác...'!K37</f>
        <v>0</v>
      </c>
      <c r="BA56" s="121">
        <f>'18030-33XT-DM-SO01a - Kác...'!K38</f>
        <v>0</v>
      </c>
      <c r="BB56" s="121">
        <f>'18030-33XT-DM-SO01a - Kác...'!F35</f>
        <v>0</v>
      </c>
      <c r="BC56" s="121">
        <f>'18030-33XT-DM-SO01a - Kác...'!F36</f>
        <v>0</v>
      </c>
      <c r="BD56" s="121">
        <f>'18030-33XT-DM-SO01a - Kác...'!F37</f>
        <v>0</v>
      </c>
      <c r="BE56" s="121">
        <f>'18030-33XT-DM-SO01a - Kác...'!F38</f>
        <v>0</v>
      </c>
      <c r="BF56" s="123">
        <f>'18030-33XT-DM-SO01a - Kác...'!F39</f>
        <v>0</v>
      </c>
      <c r="BT56" s="124" t="s">
        <v>86</v>
      </c>
      <c r="BV56" s="124" t="s">
        <v>80</v>
      </c>
      <c r="BW56" s="124" t="s">
        <v>91</v>
      </c>
      <c r="BX56" s="124" t="s">
        <v>6</v>
      </c>
      <c r="CL56" s="124" t="s">
        <v>20</v>
      </c>
      <c r="CM56" s="124" t="s">
        <v>88</v>
      </c>
    </row>
    <row r="57" s="6" customFormat="1" ht="54" customHeight="1">
      <c r="A57" s="112" t="s">
        <v>82</v>
      </c>
      <c r="B57" s="113"/>
      <c r="C57" s="114"/>
      <c r="D57" s="115" t="s">
        <v>92</v>
      </c>
      <c r="E57" s="115"/>
      <c r="F57" s="115"/>
      <c r="G57" s="115"/>
      <c r="H57" s="115"/>
      <c r="I57" s="116"/>
      <c r="J57" s="115" t="s">
        <v>93</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'18030-33XT-DM-SO02 - Dílč...'!K32</f>
        <v>0</v>
      </c>
      <c r="AH57" s="116"/>
      <c r="AI57" s="116"/>
      <c r="AJ57" s="116"/>
      <c r="AK57" s="116"/>
      <c r="AL57" s="116"/>
      <c r="AM57" s="116"/>
      <c r="AN57" s="117">
        <f>SUM(AG57,AV57)</f>
        <v>0</v>
      </c>
      <c r="AO57" s="116"/>
      <c r="AP57" s="116"/>
      <c r="AQ57" s="118" t="s">
        <v>85</v>
      </c>
      <c r="AR57" s="119"/>
      <c r="AS57" s="120">
        <f>'18030-33XT-DM-SO02 - Dílč...'!K30</f>
        <v>0</v>
      </c>
      <c r="AT57" s="121">
        <f>'18030-33XT-DM-SO02 - Dílč...'!K31</f>
        <v>0</v>
      </c>
      <c r="AU57" s="121">
        <v>0</v>
      </c>
      <c r="AV57" s="121">
        <f>ROUND(SUM(AX57:AY57),2)</f>
        <v>0</v>
      </c>
      <c r="AW57" s="122">
        <f>'18030-33XT-DM-SO02 - Dílč...'!T86</f>
        <v>0</v>
      </c>
      <c r="AX57" s="121">
        <f>'18030-33XT-DM-SO02 - Dílč...'!K35</f>
        <v>0</v>
      </c>
      <c r="AY57" s="121">
        <f>'18030-33XT-DM-SO02 - Dílč...'!K36</f>
        <v>0</v>
      </c>
      <c r="AZ57" s="121">
        <f>'18030-33XT-DM-SO02 - Dílč...'!K37</f>
        <v>0</v>
      </c>
      <c r="BA57" s="121">
        <f>'18030-33XT-DM-SO02 - Dílč...'!K38</f>
        <v>0</v>
      </c>
      <c r="BB57" s="121">
        <f>'18030-33XT-DM-SO02 - Dílč...'!F35</f>
        <v>0</v>
      </c>
      <c r="BC57" s="121">
        <f>'18030-33XT-DM-SO02 - Dílč...'!F36</f>
        <v>0</v>
      </c>
      <c r="BD57" s="121">
        <f>'18030-33XT-DM-SO02 - Dílč...'!F37</f>
        <v>0</v>
      </c>
      <c r="BE57" s="121">
        <f>'18030-33XT-DM-SO02 - Dílč...'!F38</f>
        <v>0</v>
      </c>
      <c r="BF57" s="123">
        <f>'18030-33XT-DM-SO02 - Dílč...'!F39</f>
        <v>0</v>
      </c>
      <c r="BT57" s="124" t="s">
        <v>86</v>
      </c>
      <c r="BV57" s="124" t="s">
        <v>80</v>
      </c>
      <c r="BW57" s="124" t="s">
        <v>94</v>
      </c>
      <c r="BX57" s="124" t="s">
        <v>6</v>
      </c>
      <c r="CL57" s="124" t="s">
        <v>20</v>
      </c>
      <c r="CM57" s="124" t="s">
        <v>88</v>
      </c>
    </row>
    <row r="58" s="6" customFormat="1" ht="54" customHeight="1">
      <c r="A58" s="112" t="s">
        <v>82</v>
      </c>
      <c r="B58" s="113"/>
      <c r="C58" s="114"/>
      <c r="D58" s="115" t="s">
        <v>95</v>
      </c>
      <c r="E58" s="115"/>
      <c r="F58" s="115"/>
      <c r="G58" s="115"/>
      <c r="H58" s="115"/>
      <c r="I58" s="116"/>
      <c r="J58" s="115" t="s">
        <v>96</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'18030-33XT-DM-SO02a - Kác...'!K32</f>
        <v>0</v>
      </c>
      <c r="AH58" s="116"/>
      <c r="AI58" s="116"/>
      <c r="AJ58" s="116"/>
      <c r="AK58" s="116"/>
      <c r="AL58" s="116"/>
      <c r="AM58" s="116"/>
      <c r="AN58" s="117">
        <f>SUM(AG58,AV58)</f>
        <v>0</v>
      </c>
      <c r="AO58" s="116"/>
      <c r="AP58" s="116"/>
      <c r="AQ58" s="118" t="s">
        <v>85</v>
      </c>
      <c r="AR58" s="119"/>
      <c r="AS58" s="120">
        <f>'18030-33XT-DM-SO02a - Kác...'!K30</f>
        <v>0</v>
      </c>
      <c r="AT58" s="121">
        <f>'18030-33XT-DM-SO02a - Kác...'!K31</f>
        <v>0</v>
      </c>
      <c r="AU58" s="121">
        <v>0</v>
      </c>
      <c r="AV58" s="121">
        <f>ROUND(SUM(AX58:AY58),2)</f>
        <v>0</v>
      </c>
      <c r="AW58" s="122">
        <f>'18030-33XT-DM-SO02a - Kác...'!T84</f>
        <v>0</v>
      </c>
      <c r="AX58" s="121">
        <f>'18030-33XT-DM-SO02a - Kác...'!K35</f>
        <v>0</v>
      </c>
      <c r="AY58" s="121">
        <f>'18030-33XT-DM-SO02a - Kác...'!K36</f>
        <v>0</v>
      </c>
      <c r="AZ58" s="121">
        <f>'18030-33XT-DM-SO02a - Kác...'!K37</f>
        <v>0</v>
      </c>
      <c r="BA58" s="121">
        <f>'18030-33XT-DM-SO02a - Kác...'!K38</f>
        <v>0</v>
      </c>
      <c r="BB58" s="121">
        <f>'18030-33XT-DM-SO02a - Kác...'!F35</f>
        <v>0</v>
      </c>
      <c r="BC58" s="121">
        <f>'18030-33XT-DM-SO02a - Kác...'!F36</f>
        <v>0</v>
      </c>
      <c r="BD58" s="121">
        <f>'18030-33XT-DM-SO02a - Kác...'!F37</f>
        <v>0</v>
      </c>
      <c r="BE58" s="121">
        <f>'18030-33XT-DM-SO02a - Kác...'!F38</f>
        <v>0</v>
      </c>
      <c r="BF58" s="123">
        <f>'18030-33XT-DM-SO02a - Kác...'!F39</f>
        <v>0</v>
      </c>
      <c r="BT58" s="124" t="s">
        <v>86</v>
      </c>
      <c r="BV58" s="124" t="s">
        <v>80</v>
      </c>
      <c r="BW58" s="124" t="s">
        <v>97</v>
      </c>
      <c r="BX58" s="124" t="s">
        <v>6</v>
      </c>
      <c r="CL58" s="124" t="s">
        <v>20</v>
      </c>
      <c r="CM58" s="124" t="s">
        <v>88</v>
      </c>
    </row>
    <row r="59" s="6" customFormat="1" ht="54" customHeight="1">
      <c r="A59" s="112" t="s">
        <v>82</v>
      </c>
      <c r="B59" s="113"/>
      <c r="C59" s="114"/>
      <c r="D59" s="115" t="s">
        <v>98</v>
      </c>
      <c r="E59" s="115"/>
      <c r="F59" s="115"/>
      <c r="G59" s="115"/>
      <c r="H59" s="115"/>
      <c r="I59" s="116"/>
      <c r="J59" s="115" t="s">
        <v>99</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'18030-33XT-DM-SO03 - Dílč...'!K32</f>
        <v>0</v>
      </c>
      <c r="AH59" s="116"/>
      <c r="AI59" s="116"/>
      <c r="AJ59" s="116"/>
      <c r="AK59" s="116"/>
      <c r="AL59" s="116"/>
      <c r="AM59" s="116"/>
      <c r="AN59" s="117">
        <f>SUM(AG59,AV59)</f>
        <v>0</v>
      </c>
      <c r="AO59" s="116"/>
      <c r="AP59" s="116"/>
      <c r="AQ59" s="118" t="s">
        <v>85</v>
      </c>
      <c r="AR59" s="119"/>
      <c r="AS59" s="120">
        <f>'18030-33XT-DM-SO03 - Dílč...'!K30</f>
        <v>0</v>
      </c>
      <c r="AT59" s="121">
        <f>'18030-33XT-DM-SO03 - Dílč...'!K31</f>
        <v>0</v>
      </c>
      <c r="AU59" s="121">
        <v>0</v>
      </c>
      <c r="AV59" s="121">
        <f>ROUND(SUM(AX59:AY59),2)</f>
        <v>0</v>
      </c>
      <c r="AW59" s="122">
        <f>'18030-33XT-DM-SO03 - Dílč...'!T86</f>
        <v>0</v>
      </c>
      <c r="AX59" s="121">
        <f>'18030-33XT-DM-SO03 - Dílč...'!K35</f>
        <v>0</v>
      </c>
      <c r="AY59" s="121">
        <f>'18030-33XT-DM-SO03 - Dílč...'!K36</f>
        <v>0</v>
      </c>
      <c r="AZ59" s="121">
        <f>'18030-33XT-DM-SO03 - Dílč...'!K37</f>
        <v>0</v>
      </c>
      <c r="BA59" s="121">
        <f>'18030-33XT-DM-SO03 - Dílč...'!K38</f>
        <v>0</v>
      </c>
      <c r="BB59" s="121">
        <f>'18030-33XT-DM-SO03 - Dílč...'!F35</f>
        <v>0</v>
      </c>
      <c r="BC59" s="121">
        <f>'18030-33XT-DM-SO03 - Dílč...'!F36</f>
        <v>0</v>
      </c>
      <c r="BD59" s="121">
        <f>'18030-33XT-DM-SO03 - Dílč...'!F37</f>
        <v>0</v>
      </c>
      <c r="BE59" s="121">
        <f>'18030-33XT-DM-SO03 - Dílč...'!F38</f>
        <v>0</v>
      </c>
      <c r="BF59" s="123">
        <f>'18030-33XT-DM-SO03 - Dílč...'!F39</f>
        <v>0</v>
      </c>
      <c r="BT59" s="124" t="s">
        <v>86</v>
      </c>
      <c r="BV59" s="124" t="s">
        <v>80</v>
      </c>
      <c r="BW59" s="124" t="s">
        <v>100</v>
      </c>
      <c r="BX59" s="124" t="s">
        <v>6</v>
      </c>
      <c r="CL59" s="124" t="s">
        <v>20</v>
      </c>
      <c r="CM59" s="124" t="s">
        <v>88</v>
      </c>
    </row>
    <row r="60" s="6" customFormat="1" ht="54" customHeight="1">
      <c r="A60" s="112" t="s">
        <v>82</v>
      </c>
      <c r="B60" s="113"/>
      <c r="C60" s="114"/>
      <c r="D60" s="115" t="s">
        <v>101</v>
      </c>
      <c r="E60" s="115"/>
      <c r="F60" s="115"/>
      <c r="G60" s="115"/>
      <c r="H60" s="115"/>
      <c r="I60" s="116"/>
      <c r="J60" s="115" t="s">
        <v>102</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'18030-33XT-DM-SO03a - Kác...'!K32</f>
        <v>0</v>
      </c>
      <c r="AH60" s="116"/>
      <c r="AI60" s="116"/>
      <c r="AJ60" s="116"/>
      <c r="AK60" s="116"/>
      <c r="AL60" s="116"/>
      <c r="AM60" s="116"/>
      <c r="AN60" s="117">
        <f>SUM(AG60,AV60)</f>
        <v>0</v>
      </c>
      <c r="AO60" s="116"/>
      <c r="AP60" s="116"/>
      <c r="AQ60" s="118" t="s">
        <v>85</v>
      </c>
      <c r="AR60" s="119"/>
      <c r="AS60" s="120">
        <f>'18030-33XT-DM-SO03a - Kác...'!K30</f>
        <v>0</v>
      </c>
      <c r="AT60" s="121">
        <f>'18030-33XT-DM-SO03a - Kác...'!K31</f>
        <v>0</v>
      </c>
      <c r="AU60" s="121">
        <v>0</v>
      </c>
      <c r="AV60" s="121">
        <f>ROUND(SUM(AX60:AY60),2)</f>
        <v>0</v>
      </c>
      <c r="AW60" s="122">
        <f>'18030-33XT-DM-SO03a - Kác...'!T84</f>
        <v>0</v>
      </c>
      <c r="AX60" s="121">
        <f>'18030-33XT-DM-SO03a - Kác...'!K35</f>
        <v>0</v>
      </c>
      <c r="AY60" s="121">
        <f>'18030-33XT-DM-SO03a - Kác...'!K36</f>
        <v>0</v>
      </c>
      <c r="AZ60" s="121">
        <f>'18030-33XT-DM-SO03a - Kác...'!K37</f>
        <v>0</v>
      </c>
      <c r="BA60" s="121">
        <f>'18030-33XT-DM-SO03a - Kác...'!K38</f>
        <v>0</v>
      </c>
      <c r="BB60" s="121">
        <f>'18030-33XT-DM-SO03a - Kác...'!F35</f>
        <v>0</v>
      </c>
      <c r="BC60" s="121">
        <f>'18030-33XT-DM-SO03a - Kác...'!F36</f>
        <v>0</v>
      </c>
      <c r="BD60" s="121">
        <f>'18030-33XT-DM-SO03a - Kác...'!F37</f>
        <v>0</v>
      </c>
      <c r="BE60" s="121">
        <f>'18030-33XT-DM-SO03a - Kác...'!F38</f>
        <v>0</v>
      </c>
      <c r="BF60" s="123">
        <f>'18030-33XT-DM-SO03a - Kác...'!F39</f>
        <v>0</v>
      </c>
      <c r="BT60" s="124" t="s">
        <v>86</v>
      </c>
      <c r="BV60" s="124" t="s">
        <v>80</v>
      </c>
      <c r="BW60" s="124" t="s">
        <v>103</v>
      </c>
      <c r="BX60" s="124" t="s">
        <v>6</v>
      </c>
      <c r="CL60" s="124" t="s">
        <v>20</v>
      </c>
      <c r="CM60" s="124" t="s">
        <v>88</v>
      </c>
    </row>
    <row r="61" s="6" customFormat="1" ht="54" customHeight="1">
      <c r="A61" s="112" t="s">
        <v>82</v>
      </c>
      <c r="B61" s="113"/>
      <c r="C61" s="114"/>
      <c r="D61" s="115" t="s">
        <v>104</v>
      </c>
      <c r="E61" s="115"/>
      <c r="F61" s="115"/>
      <c r="G61" s="115"/>
      <c r="H61" s="115"/>
      <c r="I61" s="116"/>
      <c r="J61" s="115" t="s">
        <v>105</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'18030-33XT-DM-SO04 - Dílč...'!K32</f>
        <v>0</v>
      </c>
      <c r="AH61" s="116"/>
      <c r="AI61" s="116"/>
      <c r="AJ61" s="116"/>
      <c r="AK61" s="116"/>
      <c r="AL61" s="116"/>
      <c r="AM61" s="116"/>
      <c r="AN61" s="117">
        <f>SUM(AG61,AV61)</f>
        <v>0</v>
      </c>
      <c r="AO61" s="116"/>
      <c r="AP61" s="116"/>
      <c r="AQ61" s="118" t="s">
        <v>85</v>
      </c>
      <c r="AR61" s="119"/>
      <c r="AS61" s="120">
        <f>'18030-33XT-DM-SO04 - Dílč...'!K30</f>
        <v>0</v>
      </c>
      <c r="AT61" s="121">
        <f>'18030-33XT-DM-SO04 - Dílč...'!K31</f>
        <v>0</v>
      </c>
      <c r="AU61" s="121">
        <v>0</v>
      </c>
      <c r="AV61" s="121">
        <f>ROUND(SUM(AX61:AY61),2)</f>
        <v>0</v>
      </c>
      <c r="AW61" s="122">
        <f>'18030-33XT-DM-SO04 - Dílč...'!T86</f>
        <v>0</v>
      </c>
      <c r="AX61" s="121">
        <f>'18030-33XT-DM-SO04 - Dílč...'!K35</f>
        <v>0</v>
      </c>
      <c r="AY61" s="121">
        <f>'18030-33XT-DM-SO04 - Dílč...'!K36</f>
        <v>0</v>
      </c>
      <c r="AZ61" s="121">
        <f>'18030-33XT-DM-SO04 - Dílč...'!K37</f>
        <v>0</v>
      </c>
      <c r="BA61" s="121">
        <f>'18030-33XT-DM-SO04 - Dílč...'!K38</f>
        <v>0</v>
      </c>
      <c r="BB61" s="121">
        <f>'18030-33XT-DM-SO04 - Dílč...'!F35</f>
        <v>0</v>
      </c>
      <c r="BC61" s="121">
        <f>'18030-33XT-DM-SO04 - Dílč...'!F36</f>
        <v>0</v>
      </c>
      <c r="BD61" s="121">
        <f>'18030-33XT-DM-SO04 - Dílč...'!F37</f>
        <v>0</v>
      </c>
      <c r="BE61" s="121">
        <f>'18030-33XT-DM-SO04 - Dílč...'!F38</f>
        <v>0</v>
      </c>
      <c r="BF61" s="123">
        <f>'18030-33XT-DM-SO04 - Dílč...'!F39</f>
        <v>0</v>
      </c>
      <c r="BT61" s="124" t="s">
        <v>86</v>
      </c>
      <c r="BV61" s="124" t="s">
        <v>80</v>
      </c>
      <c r="BW61" s="124" t="s">
        <v>106</v>
      </c>
      <c r="BX61" s="124" t="s">
        <v>6</v>
      </c>
      <c r="CL61" s="124" t="s">
        <v>20</v>
      </c>
      <c r="CM61" s="124" t="s">
        <v>88</v>
      </c>
    </row>
    <row r="62" s="6" customFormat="1" ht="54" customHeight="1">
      <c r="A62" s="112" t="s">
        <v>82</v>
      </c>
      <c r="B62" s="113"/>
      <c r="C62" s="114"/>
      <c r="D62" s="115" t="s">
        <v>107</v>
      </c>
      <c r="E62" s="115"/>
      <c r="F62" s="115"/>
      <c r="G62" s="115"/>
      <c r="H62" s="115"/>
      <c r="I62" s="116"/>
      <c r="J62" s="115" t="s">
        <v>108</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'18030-33XT-DM-SO04a - Kác...'!K32</f>
        <v>0</v>
      </c>
      <c r="AH62" s="116"/>
      <c r="AI62" s="116"/>
      <c r="AJ62" s="116"/>
      <c r="AK62" s="116"/>
      <c r="AL62" s="116"/>
      <c r="AM62" s="116"/>
      <c r="AN62" s="117">
        <f>SUM(AG62,AV62)</f>
        <v>0</v>
      </c>
      <c r="AO62" s="116"/>
      <c r="AP62" s="116"/>
      <c r="AQ62" s="118" t="s">
        <v>85</v>
      </c>
      <c r="AR62" s="119"/>
      <c r="AS62" s="120">
        <f>'18030-33XT-DM-SO04a - Kác...'!K30</f>
        <v>0</v>
      </c>
      <c r="AT62" s="121">
        <f>'18030-33XT-DM-SO04a - Kác...'!K31</f>
        <v>0</v>
      </c>
      <c r="AU62" s="121">
        <v>0</v>
      </c>
      <c r="AV62" s="121">
        <f>ROUND(SUM(AX62:AY62),2)</f>
        <v>0</v>
      </c>
      <c r="AW62" s="122">
        <f>'18030-33XT-DM-SO04a - Kác...'!T84</f>
        <v>0</v>
      </c>
      <c r="AX62" s="121">
        <f>'18030-33XT-DM-SO04a - Kác...'!K35</f>
        <v>0</v>
      </c>
      <c r="AY62" s="121">
        <f>'18030-33XT-DM-SO04a - Kác...'!K36</f>
        <v>0</v>
      </c>
      <c r="AZ62" s="121">
        <f>'18030-33XT-DM-SO04a - Kác...'!K37</f>
        <v>0</v>
      </c>
      <c r="BA62" s="121">
        <f>'18030-33XT-DM-SO04a - Kác...'!K38</f>
        <v>0</v>
      </c>
      <c r="BB62" s="121">
        <f>'18030-33XT-DM-SO04a - Kác...'!F35</f>
        <v>0</v>
      </c>
      <c r="BC62" s="121">
        <f>'18030-33XT-DM-SO04a - Kác...'!F36</f>
        <v>0</v>
      </c>
      <c r="BD62" s="121">
        <f>'18030-33XT-DM-SO04a - Kác...'!F37</f>
        <v>0</v>
      </c>
      <c r="BE62" s="121">
        <f>'18030-33XT-DM-SO04a - Kác...'!F38</f>
        <v>0</v>
      </c>
      <c r="BF62" s="123">
        <f>'18030-33XT-DM-SO04a - Kác...'!F39</f>
        <v>0</v>
      </c>
      <c r="BT62" s="124" t="s">
        <v>86</v>
      </c>
      <c r="BV62" s="124" t="s">
        <v>80</v>
      </c>
      <c r="BW62" s="124" t="s">
        <v>109</v>
      </c>
      <c r="BX62" s="124" t="s">
        <v>6</v>
      </c>
      <c r="CL62" s="124" t="s">
        <v>20</v>
      </c>
      <c r="CM62" s="124" t="s">
        <v>88</v>
      </c>
    </row>
    <row r="63" s="6" customFormat="1" ht="54" customHeight="1">
      <c r="A63" s="112" t="s">
        <v>82</v>
      </c>
      <c r="B63" s="113"/>
      <c r="C63" s="114"/>
      <c r="D63" s="115" t="s">
        <v>110</v>
      </c>
      <c r="E63" s="115"/>
      <c r="F63" s="115"/>
      <c r="G63" s="115"/>
      <c r="H63" s="115"/>
      <c r="I63" s="116"/>
      <c r="J63" s="115" t="s">
        <v>111</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7">
        <f>'18030-33XT-DM-SO05 - Dílč...'!K32</f>
        <v>0</v>
      </c>
      <c r="AH63" s="116"/>
      <c r="AI63" s="116"/>
      <c r="AJ63" s="116"/>
      <c r="AK63" s="116"/>
      <c r="AL63" s="116"/>
      <c r="AM63" s="116"/>
      <c r="AN63" s="117">
        <f>SUM(AG63,AV63)</f>
        <v>0</v>
      </c>
      <c r="AO63" s="116"/>
      <c r="AP63" s="116"/>
      <c r="AQ63" s="118" t="s">
        <v>85</v>
      </c>
      <c r="AR63" s="119"/>
      <c r="AS63" s="120">
        <f>'18030-33XT-DM-SO05 - Dílč...'!K30</f>
        <v>0</v>
      </c>
      <c r="AT63" s="121">
        <f>'18030-33XT-DM-SO05 - Dílč...'!K31</f>
        <v>0</v>
      </c>
      <c r="AU63" s="121">
        <v>0</v>
      </c>
      <c r="AV63" s="121">
        <f>ROUND(SUM(AX63:AY63),2)</f>
        <v>0</v>
      </c>
      <c r="AW63" s="122">
        <f>'18030-33XT-DM-SO05 - Dílč...'!T86</f>
        <v>0</v>
      </c>
      <c r="AX63" s="121">
        <f>'18030-33XT-DM-SO05 - Dílč...'!K35</f>
        <v>0</v>
      </c>
      <c r="AY63" s="121">
        <f>'18030-33XT-DM-SO05 - Dílč...'!K36</f>
        <v>0</v>
      </c>
      <c r="AZ63" s="121">
        <f>'18030-33XT-DM-SO05 - Dílč...'!K37</f>
        <v>0</v>
      </c>
      <c r="BA63" s="121">
        <f>'18030-33XT-DM-SO05 - Dílč...'!K38</f>
        <v>0</v>
      </c>
      <c r="BB63" s="121">
        <f>'18030-33XT-DM-SO05 - Dílč...'!F35</f>
        <v>0</v>
      </c>
      <c r="BC63" s="121">
        <f>'18030-33XT-DM-SO05 - Dílč...'!F36</f>
        <v>0</v>
      </c>
      <c r="BD63" s="121">
        <f>'18030-33XT-DM-SO05 - Dílč...'!F37</f>
        <v>0</v>
      </c>
      <c r="BE63" s="121">
        <f>'18030-33XT-DM-SO05 - Dílč...'!F38</f>
        <v>0</v>
      </c>
      <c r="BF63" s="123">
        <f>'18030-33XT-DM-SO05 - Dílč...'!F39</f>
        <v>0</v>
      </c>
      <c r="BT63" s="124" t="s">
        <v>86</v>
      </c>
      <c r="BV63" s="124" t="s">
        <v>80</v>
      </c>
      <c r="BW63" s="124" t="s">
        <v>112</v>
      </c>
      <c r="BX63" s="124" t="s">
        <v>6</v>
      </c>
      <c r="CL63" s="124" t="s">
        <v>20</v>
      </c>
      <c r="CM63" s="124" t="s">
        <v>88</v>
      </c>
    </row>
    <row r="64" s="6" customFormat="1" ht="54" customHeight="1">
      <c r="A64" s="112" t="s">
        <v>82</v>
      </c>
      <c r="B64" s="113"/>
      <c r="C64" s="114"/>
      <c r="D64" s="115" t="s">
        <v>113</v>
      </c>
      <c r="E64" s="115"/>
      <c r="F64" s="115"/>
      <c r="G64" s="115"/>
      <c r="H64" s="115"/>
      <c r="I64" s="116"/>
      <c r="J64" s="115" t="s">
        <v>114</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7">
        <f>'18030-33XT-DM-SO05a - Kác...'!K32</f>
        <v>0</v>
      </c>
      <c r="AH64" s="116"/>
      <c r="AI64" s="116"/>
      <c r="AJ64" s="116"/>
      <c r="AK64" s="116"/>
      <c r="AL64" s="116"/>
      <c r="AM64" s="116"/>
      <c r="AN64" s="117">
        <f>SUM(AG64,AV64)</f>
        <v>0</v>
      </c>
      <c r="AO64" s="116"/>
      <c r="AP64" s="116"/>
      <c r="AQ64" s="118" t="s">
        <v>85</v>
      </c>
      <c r="AR64" s="119"/>
      <c r="AS64" s="120">
        <f>'18030-33XT-DM-SO05a - Kác...'!K30</f>
        <v>0</v>
      </c>
      <c r="AT64" s="121">
        <f>'18030-33XT-DM-SO05a - Kác...'!K31</f>
        <v>0</v>
      </c>
      <c r="AU64" s="121">
        <v>0</v>
      </c>
      <c r="AV64" s="121">
        <f>ROUND(SUM(AX64:AY64),2)</f>
        <v>0</v>
      </c>
      <c r="AW64" s="122">
        <f>'18030-33XT-DM-SO05a - Kác...'!T84</f>
        <v>0</v>
      </c>
      <c r="AX64" s="121">
        <f>'18030-33XT-DM-SO05a - Kác...'!K35</f>
        <v>0</v>
      </c>
      <c r="AY64" s="121">
        <f>'18030-33XT-DM-SO05a - Kác...'!K36</f>
        <v>0</v>
      </c>
      <c r="AZ64" s="121">
        <f>'18030-33XT-DM-SO05a - Kác...'!K37</f>
        <v>0</v>
      </c>
      <c r="BA64" s="121">
        <f>'18030-33XT-DM-SO05a - Kác...'!K38</f>
        <v>0</v>
      </c>
      <c r="BB64" s="121">
        <f>'18030-33XT-DM-SO05a - Kác...'!F35</f>
        <v>0</v>
      </c>
      <c r="BC64" s="121">
        <f>'18030-33XT-DM-SO05a - Kác...'!F36</f>
        <v>0</v>
      </c>
      <c r="BD64" s="121">
        <f>'18030-33XT-DM-SO05a - Kác...'!F37</f>
        <v>0</v>
      </c>
      <c r="BE64" s="121">
        <f>'18030-33XT-DM-SO05a - Kác...'!F38</f>
        <v>0</v>
      </c>
      <c r="BF64" s="123">
        <f>'18030-33XT-DM-SO05a - Kác...'!F39</f>
        <v>0</v>
      </c>
      <c r="BT64" s="124" t="s">
        <v>86</v>
      </c>
      <c r="BV64" s="124" t="s">
        <v>80</v>
      </c>
      <c r="BW64" s="124" t="s">
        <v>115</v>
      </c>
      <c r="BX64" s="124" t="s">
        <v>6</v>
      </c>
      <c r="CL64" s="124" t="s">
        <v>20</v>
      </c>
      <c r="CM64" s="124" t="s">
        <v>88</v>
      </c>
    </row>
    <row r="65" s="6" customFormat="1" ht="27" customHeight="1">
      <c r="A65" s="112" t="s">
        <v>82</v>
      </c>
      <c r="B65" s="113"/>
      <c r="C65" s="114"/>
      <c r="D65" s="115" t="s">
        <v>116</v>
      </c>
      <c r="E65" s="115"/>
      <c r="F65" s="115"/>
      <c r="G65" s="115"/>
      <c r="H65" s="115"/>
      <c r="I65" s="116"/>
      <c r="J65" s="115" t="s">
        <v>117</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'18030-VRN - VRN'!K32</f>
        <v>0</v>
      </c>
      <c r="AH65" s="116"/>
      <c r="AI65" s="116"/>
      <c r="AJ65" s="116"/>
      <c r="AK65" s="116"/>
      <c r="AL65" s="116"/>
      <c r="AM65" s="116"/>
      <c r="AN65" s="117">
        <f>SUM(AG65,AV65)</f>
        <v>0</v>
      </c>
      <c r="AO65" s="116"/>
      <c r="AP65" s="116"/>
      <c r="AQ65" s="118" t="s">
        <v>85</v>
      </c>
      <c r="AR65" s="119"/>
      <c r="AS65" s="125">
        <f>'18030-VRN - VRN'!K30</f>
        <v>0</v>
      </c>
      <c r="AT65" s="126">
        <f>'18030-VRN - VRN'!K31</f>
        <v>0</v>
      </c>
      <c r="AU65" s="126">
        <v>0</v>
      </c>
      <c r="AV65" s="126">
        <f>ROUND(SUM(AX65:AY65),2)</f>
        <v>0</v>
      </c>
      <c r="AW65" s="127">
        <f>'18030-VRN - VRN'!T82</f>
        <v>0</v>
      </c>
      <c r="AX65" s="126">
        <f>'18030-VRN - VRN'!K35</f>
        <v>0</v>
      </c>
      <c r="AY65" s="126">
        <f>'18030-VRN - VRN'!K36</f>
        <v>0</v>
      </c>
      <c r="AZ65" s="126">
        <f>'18030-VRN - VRN'!K37</f>
        <v>0</v>
      </c>
      <c r="BA65" s="126">
        <f>'18030-VRN - VRN'!K38</f>
        <v>0</v>
      </c>
      <c r="BB65" s="126">
        <f>'18030-VRN - VRN'!F35</f>
        <v>0</v>
      </c>
      <c r="BC65" s="126">
        <f>'18030-VRN - VRN'!F36</f>
        <v>0</v>
      </c>
      <c r="BD65" s="126">
        <f>'18030-VRN - VRN'!F37</f>
        <v>0</v>
      </c>
      <c r="BE65" s="126">
        <f>'18030-VRN - VRN'!F38</f>
        <v>0</v>
      </c>
      <c r="BF65" s="128">
        <f>'18030-VRN - VRN'!F39</f>
        <v>0</v>
      </c>
      <c r="BT65" s="124" t="s">
        <v>86</v>
      </c>
      <c r="BV65" s="124" t="s">
        <v>80</v>
      </c>
      <c r="BW65" s="124" t="s">
        <v>118</v>
      </c>
      <c r="BX65" s="124" t="s">
        <v>6</v>
      </c>
      <c r="CL65" s="124" t="s">
        <v>20</v>
      </c>
      <c r="CM65" s="124" t="s">
        <v>88</v>
      </c>
    </row>
    <row r="66" s="1" customFormat="1" ht="30" customHeight="1">
      <c r="B66" s="39"/>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4"/>
    </row>
    <row r="67" s="1" customFormat="1" ht="6.96" customHeight="1">
      <c r="B67" s="59"/>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44"/>
    </row>
  </sheetData>
  <sheetProtection sheet="1" formatColumns="0" formatRows="0" objects="1" scenarios="1" spinCount="100000" saltValue="kW901eUVmz2ggIeXCHpXljfr9qzAZFdtpjaSImSBLegsJ7nQmR6wlMPHMxTMI4EMt0fNjAO9qFk6uHSyXH6JCQ==" hashValue="uUulov20FKfgMw+u6Ot/tznZobhfHCZsC0s531dgmQqq1KDbUDwElKk8eg3Hbf3K7E/uW+gbC0H7GU3/2ZOxbg==" algorithmName="SHA-512" password="CC35"/>
  <mergeCells count="82">
    <mergeCell ref="W31:AE31"/>
    <mergeCell ref="BG5:BG32"/>
    <mergeCell ref="AK26:AO26"/>
    <mergeCell ref="W29:AE29"/>
    <mergeCell ref="AK29:AO29"/>
    <mergeCell ref="W30:AE30"/>
    <mergeCell ref="AK30:AO30"/>
    <mergeCell ref="AK31:AO31"/>
    <mergeCell ref="W32:AE32"/>
    <mergeCell ref="AK32:AO32"/>
    <mergeCell ref="W33:AE33"/>
    <mergeCell ref="AK33:AO33"/>
    <mergeCell ref="X35:AB35"/>
    <mergeCell ref="AK35:AO35"/>
    <mergeCell ref="AR2:BG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D62:H62"/>
    <mergeCell ref="D55:H55"/>
    <mergeCell ref="D56:H56"/>
    <mergeCell ref="D57:H57"/>
    <mergeCell ref="D58:H58"/>
    <mergeCell ref="D59:H59"/>
    <mergeCell ref="D60:H60"/>
    <mergeCell ref="D61:H61"/>
    <mergeCell ref="D63:H63"/>
    <mergeCell ref="D64:H64"/>
    <mergeCell ref="D65:H65"/>
    <mergeCell ref="AG64:AM64"/>
    <mergeCell ref="AG63:AM63"/>
    <mergeCell ref="AG65:AM65"/>
    <mergeCell ref="C52:G52"/>
    <mergeCell ref="I52:AF52"/>
    <mergeCell ref="J55:AF55"/>
    <mergeCell ref="J56:AF56"/>
    <mergeCell ref="J57:AF57"/>
    <mergeCell ref="J58:AF58"/>
    <mergeCell ref="J59:AF59"/>
    <mergeCell ref="J60:AF60"/>
    <mergeCell ref="J61:AF61"/>
    <mergeCell ref="J62:AF62"/>
    <mergeCell ref="J63:AF63"/>
    <mergeCell ref="J64:AF64"/>
    <mergeCell ref="J65:AF65"/>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5" location="'18030-33XT-DM-SO01 - Dílč...'!C2" display="/"/>
    <hyperlink ref="A56" location="'18030-33XT-DM-SO01a - Kác...'!C2" display="/"/>
    <hyperlink ref="A57" location="'18030-33XT-DM-SO02 - Dílč...'!C2" display="/"/>
    <hyperlink ref="A58" location="'18030-33XT-DM-SO02a - Kác...'!C2" display="/"/>
    <hyperlink ref="A59" location="'18030-33XT-DM-SO03 - Dílč...'!C2" display="/"/>
    <hyperlink ref="A60" location="'18030-33XT-DM-SO03a - Kác...'!C2" display="/"/>
    <hyperlink ref="A61" location="'18030-33XT-DM-SO04 - Dílč...'!C2" display="/"/>
    <hyperlink ref="A62" location="'18030-33XT-DM-SO04a - Kác...'!C2" display="/"/>
    <hyperlink ref="A63" location="'18030-33XT-DM-SO05 - Dílč...'!C2" display="/"/>
    <hyperlink ref="A64" location="'18030-33XT-DM-SO05a - Kác...'!C2" display="/"/>
    <hyperlink ref="A65" location="'18030-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112</v>
      </c>
      <c r="AZ2" s="130" t="s">
        <v>119</v>
      </c>
      <c r="BA2" s="130" t="s">
        <v>20</v>
      </c>
      <c r="BB2" s="130" t="s">
        <v>20</v>
      </c>
      <c r="BC2" s="130" t="s">
        <v>395</v>
      </c>
      <c r="BD2" s="130" t="s">
        <v>88</v>
      </c>
    </row>
    <row r="3" ht="6.96" customHeight="1">
      <c r="B3" s="131"/>
      <c r="C3" s="132"/>
      <c r="D3" s="132"/>
      <c r="E3" s="132"/>
      <c r="F3" s="132"/>
      <c r="G3" s="132"/>
      <c r="H3" s="132"/>
      <c r="I3" s="133"/>
      <c r="J3" s="133"/>
      <c r="K3" s="132"/>
      <c r="L3" s="132"/>
      <c r="M3" s="21"/>
      <c r="AT3" s="18" t="s">
        <v>88</v>
      </c>
      <c r="AZ3" s="130" t="s">
        <v>824</v>
      </c>
      <c r="BA3" s="130" t="s">
        <v>20</v>
      </c>
      <c r="BB3" s="130" t="s">
        <v>20</v>
      </c>
      <c r="BC3" s="130" t="s">
        <v>1026</v>
      </c>
      <c r="BD3" s="130" t="s">
        <v>88</v>
      </c>
    </row>
    <row r="4" ht="24.96" customHeight="1">
      <c r="B4" s="21"/>
      <c r="D4" s="134" t="s">
        <v>123</v>
      </c>
      <c r="M4" s="21"/>
      <c r="N4" s="135" t="s">
        <v>11</v>
      </c>
      <c r="AT4" s="18" t="s">
        <v>4</v>
      </c>
      <c r="AZ4" s="130" t="s">
        <v>642</v>
      </c>
      <c r="BA4" s="130" t="s">
        <v>20</v>
      </c>
      <c r="BB4" s="130" t="s">
        <v>20</v>
      </c>
      <c r="BC4" s="130" t="s">
        <v>205</v>
      </c>
      <c r="BD4" s="130" t="s">
        <v>88</v>
      </c>
    </row>
    <row r="5" ht="6.96" customHeight="1">
      <c r="B5" s="21"/>
      <c r="M5" s="21"/>
      <c r="AZ5" s="130" t="s">
        <v>121</v>
      </c>
      <c r="BA5" s="130" t="s">
        <v>20</v>
      </c>
      <c r="BB5" s="130" t="s">
        <v>20</v>
      </c>
      <c r="BC5" s="130" t="s">
        <v>127</v>
      </c>
      <c r="BD5" s="130" t="s">
        <v>88</v>
      </c>
    </row>
    <row r="6" ht="12" customHeight="1">
      <c r="B6" s="21"/>
      <c r="D6" s="136" t="s">
        <v>17</v>
      </c>
      <c r="M6" s="21"/>
      <c r="AZ6" s="130" t="s">
        <v>124</v>
      </c>
      <c r="BA6" s="130" t="s">
        <v>20</v>
      </c>
      <c r="BB6" s="130" t="s">
        <v>20</v>
      </c>
      <c r="BC6" s="130" t="s">
        <v>88</v>
      </c>
      <c r="BD6" s="130" t="s">
        <v>88</v>
      </c>
    </row>
    <row r="7" ht="16.5" customHeight="1">
      <c r="B7" s="21"/>
      <c r="E7" s="137" t="str">
        <f>'Rekapitulace stavby'!K6</f>
        <v>Trnávka,Trnava u Zlína, dílčí úpravy toku</v>
      </c>
      <c r="F7" s="136"/>
      <c r="G7" s="136"/>
      <c r="H7" s="136"/>
      <c r="M7" s="21"/>
      <c r="AZ7" s="130" t="s">
        <v>126</v>
      </c>
      <c r="BA7" s="130" t="s">
        <v>20</v>
      </c>
      <c r="BB7" s="130" t="s">
        <v>20</v>
      </c>
      <c r="BC7" s="130" t="s">
        <v>88</v>
      </c>
      <c r="BD7" s="130" t="s">
        <v>88</v>
      </c>
    </row>
    <row r="8" s="1" customFormat="1" ht="12" customHeight="1">
      <c r="B8" s="44"/>
      <c r="D8" s="136" t="s">
        <v>132</v>
      </c>
      <c r="I8" s="138"/>
      <c r="J8" s="138"/>
      <c r="M8" s="44"/>
      <c r="AZ8" s="130" t="s">
        <v>130</v>
      </c>
      <c r="BA8" s="130" t="s">
        <v>20</v>
      </c>
      <c r="BB8" s="130" t="s">
        <v>20</v>
      </c>
      <c r="BC8" s="130" t="s">
        <v>1027</v>
      </c>
      <c r="BD8" s="130" t="s">
        <v>88</v>
      </c>
    </row>
    <row r="9" s="1" customFormat="1" ht="36.96" customHeight="1">
      <c r="B9" s="44"/>
      <c r="E9" s="139" t="s">
        <v>1028</v>
      </c>
      <c r="F9" s="1"/>
      <c r="G9" s="1"/>
      <c r="H9" s="1"/>
      <c r="I9" s="138"/>
      <c r="J9" s="138"/>
      <c r="M9" s="44"/>
      <c r="AZ9" s="130" t="s">
        <v>133</v>
      </c>
      <c r="BA9" s="130" t="s">
        <v>20</v>
      </c>
      <c r="BB9" s="130" t="s">
        <v>20</v>
      </c>
      <c r="BC9" s="130" t="s">
        <v>1029</v>
      </c>
      <c r="BD9" s="130" t="s">
        <v>88</v>
      </c>
    </row>
    <row r="10" s="1" customFormat="1">
      <c r="B10" s="44"/>
      <c r="I10" s="138"/>
      <c r="J10" s="138"/>
      <c r="M10" s="44"/>
      <c r="AZ10" s="130" t="s">
        <v>136</v>
      </c>
      <c r="BA10" s="130" t="s">
        <v>20</v>
      </c>
      <c r="BB10" s="130" t="s">
        <v>20</v>
      </c>
      <c r="BC10" s="130" t="s">
        <v>1030</v>
      </c>
      <c r="BD10" s="130" t="s">
        <v>88</v>
      </c>
    </row>
    <row r="11" s="1" customFormat="1" ht="12" customHeight="1">
      <c r="B11" s="44"/>
      <c r="D11" s="136" t="s">
        <v>19</v>
      </c>
      <c r="F11" s="140" t="s">
        <v>20</v>
      </c>
      <c r="I11" s="141" t="s">
        <v>21</v>
      </c>
      <c r="J11" s="142" t="s">
        <v>20</v>
      </c>
      <c r="M11" s="44"/>
      <c r="AZ11" s="130" t="s">
        <v>140</v>
      </c>
      <c r="BA11" s="130" t="s">
        <v>20</v>
      </c>
      <c r="BB11" s="130" t="s">
        <v>20</v>
      </c>
      <c r="BC11" s="130" t="s">
        <v>1031</v>
      </c>
      <c r="BD11" s="130" t="s">
        <v>88</v>
      </c>
    </row>
    <row r="12" s="1" customFormat="1" ht="12" customHeight="1">
      <c r="B12" s="44"/>
      <c r="D12" s="136" t="s">
        <v>22</v>
      </c>
      <c r="F12" s="140" t="s">
        <v>23</v>
      </c>
      <c r="I12" s="141" t="s">
        <v>24</v>
      </c>
      <c r="J12" s="143" t="str">
        <f>'Rekapitulace stavby'!AN8</f>
        <v>16. 9. 2019</v>
      </c>
      <c r="M12" s="44"/>
      <c r="AZ12" s="130" t="s">
        <v>142</v>
      </c>
      <c r="BA12" s="130" t="s">
        <v>20</v>
      </c>
      <c r="BB12" s="130" t="s">
        <v>20</v>
      </c>
      <c r="BC12" s="130" t="s">
        <v>1032</v>
      </c>
      <c r="BD12" s="130" t="s">
        <v>88</v>
      </c>
    </row>
    <row r="13" s="1" customFormat="1" ht="10.8" customHeight="1">
      <c r="B13" s="44"/>
      <c r="I13" s="138"/>
      <c r="J13" s="138"/>
      <c r="M13" s="44"/>
      <c r="AZ13" s="130" t="s">
        <v>144</v>
      </c>
      <c r="BA13" s="130" t="s">
        <v>20</v>
      </c>
      <c r="BB13" s="130" t="s">
        <v>20</v>
      </c>
      <c r="BC13" s="130" t="s">
        <v>1033</v>
      </c>
      <c r="BD13" s="130" t="s">
        <v>88</v>
      </c>
    </row>
    <row r="14" s="1" customFormat="1" ht="12" customHeight="1">
      <c r="B14" s="44"/>
      <c r="D14" s="136" t="s">
        <v>26</v>
      </c>
      <c r="I14" s="141" t="s">
        <v>27</v>
      </c>
      <c r="J14" s="142" t="s">
        <v>28</v>
      </c>
      <c r="M14" s="44"/>
      <c r="AZ14" s="130" t="s">
        <v>146</v>
      </c>
      <c r="BA14" s="130" t="s">
        <v>20</v>
      </c>
      <c r="BB14" s="130" t="s">
        <v>20</v>
      </c>
      <c r="BC14" s="130" t="s">
        <v>1034</v>
      </c>
      <c r="BD14" s="130" t="s">
        <v>88</v>
      </c>
    </row>
    <row r="15" s="1" customFormat="1" ht="18" customHeight="1">
      <c r="B15" s="44"/>
      <c r="E15" s="140" t="s">
        <v>29</v>
      </c>
      <c r="I15" s="141" t="s">
        <v>30</v>
      </c>
      <c r="J15" s="142" t="s">
        <v>31</v>
      </c>
      <c r="M15" s="44"/>
      <c r="AZ15" s="130" t="s">
        <v>148</v>
      </c>
      <c r="BA15" s="130" t="s">
        <v>20</v>
      </c>
      <c r="BB15" s="130" t="s">
        <v>20</v>
      </c>
      <c r="BC15" s="130" t="s">
        <v>1035</v>
      </c>
      <c r="BD15" s="130" t="s">
        <v>88</v>
      </c>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ROUND(K86,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ROUND((SUM(BE86:BE372)),  2)</f>
        <v>0</v>
      </c>
      <c r="I35" s="154">
        <v>0.20999999999999999</v>
      </c>
      <c r="J35" s="138"/>
      <c r="K35" s="148">
        <f>ROUND(((SUM(BE86:BE372))*I35),  2)</f>
        <v>0</v>
      </c>
      <c r="M35" s="44"/>
    </row>
    <row r="36" s="1" customFormat="1" ht="14.4" customHeight="1">
      <c r="B36" s="44"/>
      <c r="E36" s="136" t="s">
        <v>48</v>
      </c>
      <c r="F36" s="148">
        <f>ROUND((SUM(BF86:BF372)),  2)</f>
        <v>0</v>
      </c>
      <c r="I36" s="154">
        <v>0.14999999999999999</v>
      </c>
      <c r="J36" s="138"/>
      <c r="K36" s="148">
        <f>ROUND(((SUM(BF86:BF372))*I36),  2)</f>
        <v>0</v>
      </c>
      <c r="M36" s="44"/>
    </row>
    <row r="37" hidden="1" s="1" customFormat="1" ht="14.4" customHeight="1">
      <c r="B37" s="44"/>
      <c r="E37" s="136" t="s">
        <v>49</v>
      </c>
      <c r="F37" s="148">
        <f>ROUND((SUM(BG86:BG372)),  2)</f>
        <v>0</v>
      </c>
      <c r="I37" s="154">
        <v>0.20999999999999999</v>
      </c>
      <c r="J37" s="138"/>
      <c r="K37" s="148">
        <f>0</f>
        <v>0</v>
      </c>
      <c r="M37" s="44"/>
    </row>
    <row r="38" hidden="1" s="1" customFormat="1" ht="14.4" customHeight="1">
      <c r="B38" s="44"/>
      <c r="E38" s="136" t="s">
        <v>50</v>
      </c>
      <c r="F38" s="148">
        <f>ROUND((SUM(BH86:BH372)),  2)</f>
        <v>0</v>
      </c>
      <c r="I38" s="154">
        <v>0.14999999999999999</v>
      </c>
      <c r="J38" s="138"/>
      <c r="K38" s="148">
        <f>0</f>
        <v>0</v>
      </c>
      <c r="M38" s="44"/>
    </row>
    <row r="39" hidden="1" s="1" customFormat="1" ht="14.4" customHeight="1">
      <c r="B39" s="44"/>
      <c r="E39" s="136" t="s">
        <v>51</v>
      </c>
      <c r="F39" s="148">
        <f>ROUND((SUM(BI86:BI372)),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18030-33XT-DM-SO05 - Dílčí úpravy toku - SO 05</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Q86</f>
        <v>0</v>
      </c>
      <c r="J61" s="176">
        <f>R86</f>
        <v>0</v>
      </c>
      <c r="K61" s="102">
        <f>K86</f>
        <v>0</v>
      </c>
      <c r="L61" s="40"/>
      <c r="M61" s="44"/>
      <c r="AU61" s="18" t="s">
        <v>157</v>
      </c>
    </row>
    <row r="62" s="8" customFormat="1" ht="24.96" customHeight="1">
      <c r="B62" s="177"/>
      <c r="C62" s="178"/>
      <c r="D62" s="179" t="s">
        <v>158</v>
      </c>
      <c r="E62" s="180"/>
      <c r="F62" s="180"/>
      <c r="G62" s="180"/>
      <c r="H62" s="180"/>
      <c r="I62" s="181">
        <f>Q87</f>
        <v>0</v>
      </c>
      <c r="J62" s="181">
        <f>R87</f>
        <v>0</v>
      </c>
      <c r="K62" s="182">
        <f>K87</f>
        <v>0</v>
      </c>
      <c r="L62" s="178"/>
      <c r="M62" s="183"/>
    </row>
    <row r="63" s="9" customFormat="1" ht="19.92" customHeight="1">
      <c r="B63" s="184"/>
      <c r="C63" s="185"/>
      <c r="D63" s="186" t="s">
        <v>159</v>
      </c>
      <c r="E63" s="187"/>
      <c r="F63" s="187"/>
      <c r="G63" s="187"/>
      <c r="H63" s="187"/>
      <c r="I63" s="188">
        <f>Q88</f>
        <v>0</v>
      </c>
      <c r="J63" s="188">
        <f>R88</f>
        <v>0</v>
      </c>
      <c r="K63" s="189">
        <f>K88</f>
        <v>0</v>
      </c>
      <c r="L63" s="185"/>
      <c r="M63" s="190"/>
    </row>
    <row r="64" s="9" customFormat="1" ht="19.92" customHeight="1">
      <c r="B64" s="184"/>
      <c r="C64" s="185"/>
      <c r="D64" s="186" t="s">
        <v>160</v>
      </c>
      <c r="E64" s="187"/>
      <c r="F64" s="187"/>
      <c r="G64" s="187"/>
      <c r="H64" s="187"/>
      <c r="I64" s="188">
        <f>Q320</f>
        <v>0</v>
      </c>
      <c r="J64" s="188">
        <f>R320</f>
        <v>0</v>
      </c>
      <c r="K64" s="189">
        <f>K320</f>
        <v>0</v>
      </c>
      <c r="L64" s="185"/>
      <c r="M64" s="190"/>
    </row>
    <row r="65" s="9" customFormat="1" ht="19.92" customHeight="1">
      <c r="B65" s="184"/>
      <c r="C65" s="185"/>
      <c r="D65" s="186" t="s">
        <v>161</v>
      </c>
      <c r="E65" s="187"/>
      <c r="F65" s="187"/>
      <c r="G65" s="187"/>
      <c r="H65" s="187"/>
      <c r="I65" s="188">
        <f>Q363</f>
        <v>0</v>
      </c>
      <c r="J65" s="188">
        <f>R363</f>
        <v>0</v>
      </c>
      <c r="K65" s="189">
        <f>K363</f>
        <v>0</v>
      </c>
      <c r="L65" s="185"/>
      <c r="M65" s="190"/>
    </row>
    <row r="66" s="9" customFormat="1" ht="19.92" customHeight="1">
      <c r="B66" s="184"/>
      <c r="C66" s="185"/>
      <c r="D66" s="186" t="s">
        <v>162</v>
      </c>
      <c r="E66" s="187"/>
      <c r="F66" s="187"/>
      <c r="G66" s="187"/>
      <c r="H66" s="187"/>
      <c r="I66" s="188">
        <f>Q369</f>
        <v>0</v>
      </c>
      <c r="J66" s="188">
        <f>R369</f>
        <v>0</v>
      </c>
      <c r="K66" s="189">
        <f>K369</f>
        <v>0</v>
      </c>
      <c r="L66" s="185"/>
      <c r="M66" s="190"/>
    </row>
    <row r="67" s="1" customFormat="1" ht="21.84" customHeight="1">
      <c r="B67" s="39"/>
      <c r="C67" s="40"/>
      <c r="D67" s="40"/>
      <c r="E67" s="40"/>
      <c r="F67" s="40"/>
      <c r="G67" s="40"/>
      <c r="H67" s="40"/>
      <c r="I67" s="138"/>
      <c r="J67" s="138"/>
      <c r="K67" s="40"/>
      <c r="L67" s="40"/>
      <c r="M67" s="44"/>
    </row>
    <row r="68" s="1" customFormat="1" ht="6.96" customHeight="1">
      <c r="B68" s="59"/>
      <c r="C68" s="60"/>
      <c r="D68" s="60"/>
      <c r="E68" s="60"/>
      <c r="F68" s="60"/>
      <c r="G68" s="60"/>
      <c r="H68" s="60"/>
      <c r="I68" s="165"/>
      <c r="J68" s="165"/>
      <c r="K68" s="60"/>
      <c r="L68" s="60"/>
      <c r="M68" s="44"/>
    </row>
    <row r="72" s="1" customFormat="1" ht="6.96" customHeight="1">
      <c r="B72" s="61"/>
      <c r="C72" s="62"/>
      <c r="D72" s="62"/>
      <c r="E72" s="62"/>
      <c r="F72" s="62"/>
      <c r="G72" s="62"/>
      <c r="H72" s="62"/>
      <c r="I72" s="168"/>
      <c r="J72" s="168"/>
      <c r="K72" s="62"/>
      <c r="L72" s="62"/>
      <c r="M72" s="44"/>
    </row>
    <row r="73" s="1" customFormat="1" ht="24.96" customHeight="1">
      <c r="B73" s="39"/>
      <c r="C73" s="24" t="s">
        <v>163</v>
      </c>
      <c r="D73" s="40"/>
      <c r="E73" s="40"/>
      <c r="F73" s="40"/>
      <c r="G73" s="40"/>
      <c r="H73" s="40"/>
      <c r="I73" s="138"/>
      <c r="J73" s="138"/>
      <c r="K73" s="40"/>
      <c r="L73" s="40"/>
      <c r="M73" s="44"/>
    </row>
    <row r="74" s="1" customFormat="1" ht="6.96" customHeight="1">
      <c r="B74" s="39"/>
      <c r="C74" s="40"/>
      <c r="D74" s="40"/>
      <c r="E74" s="40"/>
      <c r="F74" s="40"/>
      <c r="G74" s="40"/>
      <c r="H74" s="40"/>
      <c r="I74" s="138"/>
      <c r="J74" s="138"/>
      <c r="K74" s="40"/>
      <c r="L74" s="40"/>
      <c r="M74" s="44"/>
    </row>
    <row r="75" s="1" customFormat="1" ht="12" customHeight="1">
      <c r="B75" s="39"/>
      <c r="C75" s="33" t="s">
        <v>17</v>
      </c>
      <c r="D75" s="40"/>
      <c r="E75" s="40"/>
      <c r="F75" s="40"/>
      <c r="G75" s="40"/>
      <c r="H75" s="40"/>
      <c r="I75" s="138"/>
      <c r="J75" s="138"/>
      <c r="K75" s="40"/>
      <c r="L75" s="40"/>
      <c r="M75" s="44"/>
    </row>
    <row r="76" s="1" customFormat="1" ht="16.5" customHeight="1">
      <c r="B76" s="39"/>
      <c r="C76" s="40"/>
      <c r="D76" s="40"/>
      <c r="E76" s="169" t="str">
        <f>E7</f>
        <v>Trnávka,Trnava u Zlína, dílčí úpravy toku</v>
      </c>
      <c r="F76" s="33"/>
      <c r="G76" s="33"/>
      <c r="H76" s="33"/>
      <c r="I76" s="138"/>
      <c r="J76" s="138"/>
      <c r="K76" s="40"/>
      <c r="L76" s="40"/>
      <c r="M76" s="44"/>
    </row>
    <row r="77" s="1" customFormat="1" ht="12" customHeight="1">
      <c r="B77" s="39"/>
      <c r="C77" s="33" t="s">
        <v>132</v>
      </c>
      <c r="D77" s="40"/>
      <c r="E77" s="40"/>
      <c r="F77" s="40"/>
      <c r="G77" s="40"/>
      <c r="H77" s="40"/>
      <c r="I77" s="138"/>
      <c r="J77" s="138"/>
      <c r="K77" s="40"/>
      <c r="L77" s="40"/>
      <c r="M77" s="44"/>
    </row>
    <row r="78" s="1" customFormat="1" ht="16.5" customHeight="1">
      <c r="B78" s="39"/>
      <c r="C78" s="40"/>
      <c r="D78" s="40"/>
      <c r="E78" s="69" t="str">
        <f>E9</f>
        <v>18030-33XT-DM-SO05 - Dílčí úpravy toku - SO 05</v>
      </c>
      <c r="F78" s="40"/>
      <c r="G78" s="40"/>
      <c r="H78" s="40"/>
      <c r="I78" s="138"/>
      <c r="J78" s="138"/>
      <c r="K78" s="40"/>
      <c r="L78" s="40"/>
      <c r="M78" s="44"/>
    </row>
    <row r="79" s="1" customFormat="1" ht="6.96" customHeight="1">
      <c r="B79" s="39"/>
      <c r="C79" s="40"/>
      <c r="D79" s="40"/>
      <c r="E79" s="40"/>
      <c r="F79" s="40"/>
      <c r="G79" s="40"/>
      <c r="H79" s="40"/>
      <c r="I79" s="138"/>
      <c r="J79" s="138"/>
      <c r="K79" s="40"/>
      <c r="L79" s="40"/>
      <c r="M79" s="44"/>
    </row>
    <row r="80" s="1" customFormat="1" ht="12" customHeight="1">
      <c r="B80" s="39"/>
      <c r="C80" s="33" t="s">
        <v>22</v>
      </c>
      <c r="D80" s="40"/>
      <c r="E80" s="40"/>
      <c r="F80" s="28" t="str">
        <f>F12</f>
        <v>k.ú. Trnava u Zlína</v>
      </c>
      <c r="G80" s="40"/>
      <c r="H80" s="40"/>
      <c r="I80" s="141" t="s">
        <v>24</v>
      </c>
      <c r="J80" s="143" t="str">
        <f>IF(J12="","",J12)</f>
        <v>16. 9. 2019</v>
      </c>
      <c r="K80" s="40"/>
      <c r="L80" s="40"/>
      <c r="M80" s="44"/>
    </row>
    <row r="81" s="1" customFormat="1" ht="6.96" customHeight="1">
      <c r="B81" s="39"/>
      <c r="C81" s="40"/>
      <c r="D81" s="40"/>
      <c r="E81" s="40"/>
      <c r="F81" s="40"/>
      <c r="G81" s="40"/>
      <c r="H81" s="40"/>
      <c r="I81" s="138"/>
      <c r="J81" s="138"/>
      <c r="K81" s="40"/>
      <c r="L81" s="40"/>
      <c r="M81" s="44"/>
    </row>
    <row r="82" s="1" customFormat="1" ht="27.9" customHeight="1">
      <c r="B82" s="39"/>
      <c r="C82" s="33" t="s">
        <v>26</v>
      </c>
      <c r="D82" s="40"/>
      <c r="E82" s="40"/>
      <c r="F82" s="28" t="str">
        <f>E15</f>
        <v>Povodí Moravy, s.p.</v>
      </c>
      <c r="G82" s="40"/>
      <c r="H82" s="40"/>
      <c r="I82" s="141" t="s">
        <v>34</v>
      </c>
      <c r="J82" s="170" t="str">
        <f>E21</f>
        <v>Regioprojekt Brno, s.r.o</v>
      </c>
      <c r="K82" s="40"/>
      <c r="L82" s="40"/>
      <c r="M82" s="44"/>
    </row>
    <row r="83" s="1" customFormat="1" ht="15.15" customHeight="1">
      <c r="B83" s="39"/>
      <c r="C83" s="33" t="s">
        <v>32</v>
      </c>
      <c r="D83" s="40"/>
      <c r="E83" s="40"/>
      <c r="F83" s="28" t="str">
        <f>IF(E18="","",E18)</f>
        <v>Vyplň údaj</v>
      </c>
      <c r="G83" s="40"/>
      <c r="H83" s="40"/>
      <c r="I83" s="141" t="s">
        <v>38</v>
      </c>
      <c r="J83" s="170" t="str">
        <f>E24</f>
        <v>Ing. Michal Doubek</v>
      </c>
      <c r="K83" s="40"/>
      <c r="L83" s="40"/>
      <c r="M83" s="44"/>
    </row>
    <row r="84" s="1" customFormat="1" ht="10.32" customHeight="1">
      <c r="B84" s="39"/>
      <c r="C84" s="40"/>
      <c r="D84" s="40"/>
      <c r="E84" s="40"/>
      <c r="F84" s="40"/>
      <c r="G84" s="40"/>
      <c r="H84" s="40"/>
      <c r="I84" s="138"/>
      <c r="J84" s="138"/>
      <c r="K84" s="40"/>
      <c r="L84" s="40"/>
      <c r="M84" s="44"/>
    </row>
    <row r="85" s="10" customFormat="1" ht="29.28" customHeight="1">
      <c r="B85" s="191"/>
      <c r="C85" s="192" t="s">
        <v>164</v>
      </c>
      <c r="D85" s="193" t="s">
        <v>61</v>
      </c>
      <c r="E85" s="193" t="s">
        <v>57</v>
      </c>
      <c r="F85" s="193" t="s">
        <v>58</v>
      </c>
      <c r="G85" s="193" t="s">
        <v>165</v>
      </c>
      <c r="H85" s="193" t="s">
        <v>166</v>
      </c>
      <c r="I85" s="194" t="s">
        <v>167</v>
      </c>
      <c r="J85" s="194" t="s">
        <v>168</v>
      </c>
      <c r="K85" s="193" t="s">
        <v>156</v>
      </c>
      <c r="L85" s="195" t="s">
        <v>169</v>
      </c>
      <c r="M85" s="196"/>
      <c r="N85" s="92" t="s">
        <v>20</v>
      </c>
      <c r="O85" s="93" t="s">
        <v>46</v>
      </c>
      <c r="P85" s="93" t="s">
        <v>170</v>
      </c>
      <c r="Q85" s="93" t="s">
        <v>171</v>
      </c>
      <c r="R85" s="93" t="s">
        <v>172</v>
      </c>
      <c r="S85" s="93" t="s">
        <v>173</v>
      </c>
      <c r="T85" s="93" t="s">
        <v>174</v>
      </c>
      <c r="U85" s="93" t="s">
        <v>175</v>
      </c>
      <c r="V85" s="93" t="s">
        <v>176</v>
      </c>
      <c r="W85" s="93" t="s">
        <v>177</v>
      </c>
      <c r="X85" s="93" t="s">
        <v>178</v>
      </c>
      <c r="Y85" s="94" t="s">
        <v>179</v>
      </c>
    </row>
    <row r="86" s="1" customFormat="1" ht="22.8" customHeight="1">
      <c r="B86" s="39"/>
      <c r="C86" s="99" t="s">
        <v>180</v>
      </c>
      <c r="D86" s="40"/>
      <c r="E86" s="40"/>
      <c r="F86" s="40"/>
      <c r="G86" s="40"/>
      <c r="H86" s="40"/>
      <c r="I86" s="138"/>
      <c r="J86" s="138"/>
      <c r="K86" s="197">
        <f>BK86</f>
        <v>0</v>
      </c>
      <c r="L86" s="40"/>
      <c r="M86" s="44"/>
      <c r="N86" s="95"/>
      <c r="O86" s="96"/>
      <c r="P86" s="96"/>
      <c r="Q86" s="198">
        <f>Q87</f>
        <v>0</v>
      </c>
      <c r="R86" s="198">
        <f>R87</f>
        <v>0</v>
      </c>
      <c r="S86" s="96"/>
      <c r="T86" s="199">
        <f>T87</f>
        <v>0</v>
      </c>
      <c r="U86" s="96"/>
      <c r="V86" s="199">
        <f>V87</f>
        <v>151.02033299999999</v>
      </c>
      <c r="W86" s="96"/>
      <c r="X86" s="199">
        <f>X87</f>
        <v>0</v>
      </c>
      <c r="Y86" s="97"/>
      <c r="AT86" s="18" t="s">
        <v>77</v>
      </c>
      <c r="AU86" s="18" t="s">
        <v>157</v>
      </c>
      <c r="BK86" s="200">
        <f>BK87</f>
        <v>0</v>
      </c>
    </row>
    <row r="87" s="11" customFormat="1" ht="25.92" customHeight="1">
      <c r="B87" s="201"/>
      <c r="C87" s="202"/>
      <c r="D87" s="203" t="s">
        <v>77</v>
      </c>
      <c r="E87" s="204" t="s">
        <v>181</v>
      </c>
      <c r="F87" s="204" t="s">
        <v>182</v>
      </c>
      <c r="G87" s="202"/>
      <c r="H87" s="202"/>
      <c r="I87" s="205"/>
      <c r="J87" s="205"/>
      <c r="K87" s="206">
        <f>BK87</f>
        <v>0</v>
      </c>
      <c r="L87" s="202"/>
      <c r="M87" s="207"/>
      <c r="N87" s="208"/>
      <c r="O87" s="209"/>
      <c r="P87" s="209"/>
      <c r="Q87" s="210">
        <f>Q88+Q320+Q363+Q369</f>
        <v>0</v>
      </c>
      <c r="R87" s="210">
        <f>R88+R320+R363+R369</f>
        <v>0</v>
      </c>
      <c r="S87" s="209"/>
      <c r="T87" s="211">
        <f>T88+T320+T363+T369</f>
        <v>0</v>
      </c>
      <c r="U87" s="209"/>
      <c r="V87" s="211">
        <f>V88+V320+V363+V369</f>
        <v>151.02033299999999</v>
      </c>
      <c r="W87" s="209"/>
      <c r="X87" s="211">
        <f>X88+X320+X363+X369</f>
        <v>0</v>
      </c>
      <c r="Y87" s="212"/>
      <c r="AR87" s="213" t="s">
        <v>86</v>
      </c>
      <c r="AT87" s="214" t="s">
        <v>77</v>
      </c>
      <c r="AU87" s="214" t="s">
        <v>78</v>
      </c>
      <c r="AY87" s="213" t="s">
        <v>183</v>
      </c>
      <c r="BK87" s="215">
        <f>BK88+BK320+BK363+BK369</f>
        <v>0</v>
      </c>
    </row>
    <row r="88" s="11" customFormat="1" ht="22.8" customHeight="1">
      <c r="B88" s="201"/>
      <c r="C88" s="202"/>
      <c r="D88" s="203" t="s">
        <v>77</v>
      </c>
      <c r="E88" s="216" t="s">
        <v>86</v>
      </c>
      <c r="F88" s="216" t="s">
        <v>184</v>
      </c>
      <c r="G88" s="202"/>
      <c r="H88" s="202"/>
      <c r="I88" s="205"/>
      <c r="J88" s="205"/>
      <c r="K88" s="217">
        <f>BK88</f>
        <v>0</v>
      </c>
      <c r="L88" s="202"/>
      <c r="M88" s="207"/>
      <c r="N88" s="208"/>
      <c r="O88" s="209"/>
      <c r="P88" s="209"/>
      <c r="Q88" s="210">
        <f>SUM(Q89:Q319)</f>
        <v>0</v>
      </c>
      <c r="R88" s="210">
        <f>SUM(R89:R319)</f>
        <v>0</v>
      </c>
      <c r="S88" s="209"/>
      <c r="T88" s="211">
        <f>SUM(T89:T319)</f>
        <v>0</v>
      </c>
      <c r="U88" s="209"/>
      <c r="V88" s="211">
        <f>SUM(V89:V319)</f>
        <v>0.0017730000000000001</v>
      </c>
      <c r="W88" s="209"/>
      <c r="X88" s="211">
        <f>SUM(X89:X319)</f>
        <v>0</v>
      </c>
      <c r="Y88" s="212"/>
      <c r="AR88" s="213" t="s">
        <v>86</v>
      </c>
      <c r="AT88" s="214" t="s">
        <v>77</v>
      </c>
      <c r="AU88" s="214" t="s">
        <v>86</v>
      </c>
      <c r="AY88" s="213" t="s">
        <v>183</v>
      </c>
      <c r="BK88" s="215">
        <f>SUM(BK89:BK319)</f>
        <v>0</v>
      </c>
    </row>
    <row r="89" s="1" customFormat="1" ht="24" customHeight="1">
      <c r="B89" s="39"/>
      <c r="C89" s="218" t="s">
        <v>86</v>
      </c>
      <c r="D89" s="218" t="s">
        <v>185</v>
      </c>
      <c r="E89" s="219" t="s">
        <v>186</v>
      </c>
      <c r="F89" s="220" t="s">
        <v>187</v>
      </c>
      <c r="G89" s="221" t="s">
        <v>188</v>
      </c>
      <c r="H89" s="222">
        <v>0.0080000000000000002</v>
      </c>
      <c r="I89" s="223"/>
      <c r="J89" s="223"/>
      <c r="K89" s="224">
        <f>ROUND(P89*H89,2)</f>
        <v>0</v>
      </c>
      <c r="L89" s="220" t="s">
        <v>189</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88</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1036</v>
      </c>
    </row>
    <row r="90" s="1" customFormat="1">
      <c r="B90" s="39"/>
      <c r="C90" s="40"/>
      <c r="D90" s="232" t="s">
        <v>191</v>
      </c>
      <c r="E90" s="40"/>
      <c r="F90" s="233" t="s">
        <v>192</v>
      </c>
      <c r="G90" s="40"/>
      <c r="H90" s="40"/>
      <c r="I90" s="138"/>
      <c r="J90" s="138"/>
      <c r="K90" s="40"/>
      <c r="L90" s="40"/>
      <c r="M90" s="44"/>
      <c r="N90" s="234"/>
      <c r="O90" s="84"/>
      <c r="P90" s="84"/>
      <c r="Q90" s="84"/>
      <c r="R90" s="84"/>
      <c r="S90" s="84"/>
      <c r="T90" s="84"/>
      <c r="U90" s="84"/>
      <c r="V90" s="84"/>
      <c r="W90" s="84"/>
      <c r="X90" s="84"/>
      <c r="Y90" s="85"/>
      <c r="AT90" s="18" t="s">
        <v>191</v>
      </c>
      <c r="AU90" s="18" t="s">
        <v>88</v>
      </c>
    </row>
    <row r="91" s="1" customFormat="1">
      <c r="B91" s="39"/>
      <c r="C91" s="40"/>
      <c r="D91" s="232" t="s">
        <v>193</v>
      </c>
      <c r="E91" s="40"/>
      <c r="F91" s="235" t="s">
        <v>194</v>
      </c>
      <c r="G91" s="40"/>
      <c r="H91" s="40"/>
      <c r="I91" s="138"/>
      <c r="J91" s="138"/>
      <c r="K91" s="40"/>
      <c r="L91" s="40"/>
      <c r="M91" s="44"/>
      <c r="N91" s="234"/>
      <c r="O91" s="84"/>
      <c r="P91" s="84"/>
      <c r="Q91" s="84"/>
      <c r="R91" s="84"/>
      <c r="S91" s="84"/>
      <c r="T91" s="84"/>
      <c r="U91" s="84"/>
      <c r="V91" s="84"/>
      <c r="W91" s="84"/>
      <c r="X91" s="84"/>
      <c r="Y91" s="85"/>
      <c r="AT91" s="18" t="s">
        <v>193</v>
      </c>
      <c r="AU91" s="18" t="s">
        <v>88</v>
      </c>
    </row>
    <row r="92" s="12" customFormat="1">
      <c r="B92" s="236"/>
      <c r="C92" s="237"/>
      <c r="D92" s="232" t="s">
        <v>195</v>
      </c>
      <c r="E92" s="238" t="s">
        <v>20</v>
      </c>
      <c r="F92" s="239" t="s">
        <v>1037</v>
      </c>
      <c r="G92" s="237"/>
      <c r="H92" s="240">
        <v>0.0080000000000000002</v>
      </c>
      <c r="I92" s="241"/>
      <c r="J92" s="241"/>
      <c r="K92" s="237"/>
      <c r="L92" s="237"/>
      <c r="M92" s="242"/>
      <c r="N92" s="243"/>
      <c r="O92" s="244"/>
      <c r="P92" s="244"/>
      <c r="Q92" s="244"/>
      <c r="R92" s="244"/>
      <c r="S92" s="244"/>
      <c r="T92" s="244"/>
      <c r="U92" s="244"/>
      <c r="V92" s="244"/>
      <c r="W92" s="244"/>
      <c r="X92" s="244"/>
      <c r="Y92" s="245"/>
      <c r="AT92" s="246" t="s">
        <v>195</v>
      </c>
      <c r="AU92" s="246" t="s">
        <v>88</v>
      </c>
      <c r="AV92" s="12" t="s">
        <v>88</v>
      </c>
      <c r="AW92" s="12" t="s">
        <v>5</v>
      </c>
      <c r="AX92" s="12" t="s">
        <v>78</v>
      </c>
      <c r="AY92" s="246" t="s">
        <v>183</v>
      </c>
    </row>
    <row r="93" s="13" customFormat="1">
      <c r="B93" s="247"/>
      <c r="C93" s="248"/>
      <c r="D93" s="232" t="s">
        <v>195</v>
      </c>
      <c r="E93" s="249" t="s">
        <v>142</v>
      </c>
      <c r="F93" s="250" t="s">
        <v>197</v>
      </c>
      <c r="G93" s="248"/>
      <c r="H93" s="251">
        <v>0.0080000000000000002</v>
      </c>
      <c r="I93" s="252"/>
      <c r="J93" s="252"/>
      <c r="K93" s="248"/>
      <c r="L93" s="248"/>
      <c r="M93" s="253"/>
      <c r="N93" s="254"/>
      <c r="O93" s="255"/>
      <c r="P93" s="255"/>
      <c r="Q93" s="255"/>
      <c r="R93" s="255"/>
      <c r="S93" s="255"/>
      <c r="T93" s="255"/>
      <c r="U93" s="255"/>
      <c r="V93" s="255"/>
      <c r="W93" s="255"/>
      <c r="X93" s="255"/>
      <c r="Y93" s="256"/>
      <c r="AT93" s="257" t="s">
        <v>195</v>
      </c>
      <c r="AU93" s="257" t="s">
        <v>88</v>
      </c>
      <c r="AV93" s="13" t="s">
        <v>129</v>
      </c>
      <c r="AW93" s="13" t="s">
        <v>5</v>
      </c>
      <c r="AX93" s="13" t="s">
        <v>86</v>
      </c>
      <c r="AY93" s="257" t="s">
        <v>183</v>
      </c>
    </row>
    <row r="94" s="1" customFormat="1" ht="24" customHeight="1">
      <c r="B94" s="39"/>
      <c r="C94" s="218" t="s">
        <v>88</v>
      </c>
      <c r="D94" s="258" t="s">
        <v>185</v>
      </c>
      <c r="E94" s="219" t="s">
        <v>198</v>
      </c>
      <c r="F94" s="220" t="s">
        <v>199</v>
      </c>
      <c r="G94" s="221" t="s">
        <v>200</v>
      </c>
      <c r="H94" s="222">
        <v>5</v>
      </c>
      <c r="I94" s="223"/>
      <c r="J94" s="223"/>
      <c r="K94" s="224">
        <f>ROUND(P94*H94,2)</f>
        <v>0</v>
      </c>
      <c r="L94" s="220" t="s">
        <v>189</v>
      </c>
      <c r="M94" s="44"/>
      <c r="N94" s="225" t="s">
        <v>20</v>
      </c>
      <c r="O94" s="226" t="s">
        <v>47</v>
      </c>
      <c r="P94" s="227">
        <f>I94+J94</f>
        <v>0</v>
      </c>
      <c r="Q94" s="227">
        <f>ROUND(I94*H94,2)</f>
        <v>0</v>
      </c>
      <c r="R94" s="227">
        <f>ROUND(J94*H94,2)</f>
        <v>0</v>
      </c>
      <c r="S94" s="84"/>
      <c r="T94" s="228">
        <f>S94*H94</f>
        <v>0</v>
      </c>
      <c r="U94" s="228">
        <v>5.0000000000000002E-05</v>
      </c>
      <c r="V94" s="228">
        <f>U94*H94</f>
        <v>0.00025000000000000001</v>
      </c>
      <c r="W94" s="228">
        <v>0</v>
      </c>
      <c r="X94" s="228">
        <f>W94*H94</f>
        <v>0</v>
      </c>
      <c r="Y94" s="229" t="s">
        <v>20</v>
      </c>
      <c r="AR94" s="230" t="s">
        <v>129</v>
      </c>
      <c r="AT94" s="230" t="s">
        <v>185</v>
      </c>
      <c r="AU94" s="230" t="s">
        <v>88</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201</v>
      </c>
    </row>
    <row r="95" s="1" customFormat="1">
      <c r="B95" s="39"/>
      <c r="C95" s="40"/>
      <c r="D95" s="232" t="s">
        <v>191</v>
      </c>
      <c r="E95" s="40"/>
      <c r="F95" s="233" t="s">
        <v>202</v>
      </c>
      <c r="G95" s="40"/>
      <c r="H95" s="40"/>
      <c r="I95" s="138"/>
      <c r="J95" s="138"/>
      <c r="K95" s="40"/>
      <c r="L95" s="40"/>
      <c r="M95" s="44"/>
      <c r="N95" s="234"/>
      <c r="O95" s="84"/>
      <c r="P95" s="84"/>
      <c r="Q95" s="84"/>
      <c r="R95" s="84"/>
      <c r="S95" s="84"/>
      <c r="T95" s="84"/>
      <c r="U95" s="84"/>
      <c r="V95" s="84"/>
      <c r="W95" s="84"/>
      <c r="X95" s="84"/>
      <c r="Y95" s="85"/>
      <c r="AT95" s="18" t="s">
        <v>191</v>
      </c>
      <c r="AU95" s="18" t="s">
        <v>88</v>
      </c>
    </row>
    <row r="96" s="1" customFormat="1">
      <c r="B96" s="39"/>
      <c r="C96" s="40"/>
      <c r="D96" s="232" t="s">
        <v>193</v>
      </c>
      <c r="E96" s="40"/>
      <c r="F96" s="235" t="s">
        <v>203</v>
      </c>
      <c r="G96" s="40"/>
      <c r="H96" s="40"/>
      <c r="I96" s="138"/>
      <c r="J96" s="138"/>
      <c r="K96" s="40"/>
      <c r="L96" s="40"/>
      <c r="M96" s="44"/>
      <c r="N96" s="234"/>
      <c r="O96" s="84"/>
      <c r="P96" s="84"/>
      <c r="Q96" s="84"/>
      <c r="R96" s="84"/>
      <c r="S96" s="84"/>
      <c r="T96" s="84"/>
      <c r="U96" s="84"/>
      <c r="V96" s="84"/>
      <c r="W96" s="84"/>
      <c r="X96" s="84"/>
      <c r="Y96" s="85"/>
      <c r="AT96" s="18" t="s">
        <v>193</v>
      </c>
      <c r="AU96" s="18" t="s">
        <v>88</v>
      </c>
    </row>
    <row r="97" s="12" customFormat="1">
      <c r="B97" s="236"/>
      <c r="C97" s="237"/>
      <c r="D97" s="232" t="s">
        <v>195</v>
      </c>
      <c r="E97" s="238" t="s">
        <v>20</v>
      </c>
      <c r="F97" s="239" t="s">
        <v>1038</v>
      </c>
      <c r="G97" s="237"/>
      <c r="H97" s="240">
        <v>5</v>
      </c>
      <c r="I97" s="241"/>
      <c r="J97" s="241"/>
      <c r="K97" s="237"/>
      <c r="L97" s="237"/>
      <c r="M97" s="242"/>
      <c r="N97" s="243"/>
      <c r="O97" s="244"/>
      <c r="P97" s="244"/>
      <c r="Q97" s="244"/>
      <c r="R97" s="244"/>
      <c r="S97" s="244"/>
      <c r="T97" s="244"/>
      <c r="U97" s="244"/>
      <c r="V97" s="244"/>
      <c r="W97" s="244"/>
      <c r="X97" s="244"/>
      <c r="Y97" s="245"/>
      <c r="AT97" s="246" t="s">
        <v>195</v>
      </c>
      <c r="AU97" s="246" t="s">
        <v>88</v>
      </c>
      <c r="AV97" s="12" t="s">
        <v>88</v>
      </c>
      <c r="AW97" s="12" t="s">
        <v>5</v>
      </c>
      <c r="AX97" s="12" t="s">
        <v>78</v>
      </c>
      <c r="AY97" s="246" t="s">
        <v>183</v>
      </c>
    </row>
    <row r="98" s="13" customFormat="1">
      <c r="B98" s="247"/>
      <c r="C98" s="248"/>
      <c r="D98" s="232" t="s">
        <v>195</v>
      </c>
      <c r="E98" s="249" t="s">
        <v>121</v>
      </c>
      <c r="F98" s="250" t="s">
        <v>197</v>
      </c>
      <c r="G98" s="248"/>
      <c r="H98" s="251">
        <v>5</v>
      </c>
      <c r="I98" s="252"/>
      <c r="J98" s="252"/>
      <c r="K98" s="248"/>
      <c r="L98" s="248"/>
      <c r="M98" s="253"/>
      <c r="N98" s="254"/>
      <c r="O98" s="255"/>
      <c r="P98" s="255"/>
      <c r="Q98" s="255"/>
      <c r="R98" s="255"/>
      <c r="S98" s="255"/>
      <c r="T98" s="255"/>
      <c r="U98" s="255"/>
      <c r="V98" s="255"/>
      <c r="W98" s="255"/>
      <c r="X98" s="255"/>
      <c r="Y98" s="256"/>
      <c r="AT98" s="257" t="s">
        <v>195</v>
      </c>
      <c r="AU98" s="257" t="s">
        <v>88</v>
      </c>
      <c r="AV98" s="13" t="s">
        <v>129</v>
      </c>
      <c r="AW98" s="13" t="s">
        <v>5</v>
      </c>
      <c r="AX98" s="13" t="s">
        <v>86</v>
      </c>
      <c r="AY98" s="257" t="s">
        <v>183</v>
      </c>
    </row>
    <row r="99" s="1" customFormat="1" ht="24" customHeight="1">
      <c r="B99" s="39"/>
      <c r="C99" s="218" t="s">
        <v>205</v>
      </c>
      <c r="D99" s="258" t="s">
        <v>185</v>
      </c>
      <c r="E99" s="219" t="s">
        <v>206</v>
      </c>
      <c r="F99" s="220" t="s">
        <v>207</v>
      </c>
      <c r="G99" s="221" t="s">
        <v>200</v>
      </c>
      <c r="H99" s="222">
        <v>2</v>
      </c>
      <c r="I99" s="223"/>
      <c r="J99" s="223"/>
      <c r="K99" s="224">
        <f>ROUND(P99*H99,2)</f>
        <v>0</v>
      </c>
      <c r="L99" s="220" t="s">
        <v>189</v>
      </c>
      <c r="M99" s="44"/>
      <c r="N99" s="225" t="s">
        <v>20</v>
      </c>
      <c r="O99" s="226" t="s">
        <v>47</v>
      </c>
      <c r="P99" s="227">
        <f>I99+J99</f>
        <v>0</v>
      </c>
      <c r="Q99" s="227">
        <f>ROUND(I99*H99,2)</f>
        <v>0</v>
      </c>
      <c r="R99" s="227">
        <f>ROUND(J99*H99,2)</f>
        <v>0</v>
      </c>
      <c r="S99" s="84"/>
      <c r="T99" s="228">
        <f>S99*H99</f>
        <v>0</v>
      </c>
      <c r="U99" s="228">
        <v>5.0000000000000002E-05</v>
      </c>
      <c r="V99" s="228">
        <f>U99*H99</f>
        <v>0.00010000000000000001</v>
      </c>
      <c r="W99" s="228">
        <v>0</v>
      </c>
      <c r="X99" s="228">
        <f>W99*H99</f>
        <v>0</v>
      </c>
      <c r="Y99" s="229" t="s">
        <v>20</v>
      </c>
      <c r="AR99" s="230" t="s">
        <v>129</v>
      </c>
      <c r="AT99" s="230" t="s">
        <v>185</v>
      </c>
      <c r="AU99" s="230" t="s">
        <v>88</v>
      </c>
      <c r="AY99" s="18" t="s">
        <v>183</v>
      </c>
      <c r="BE99" s="231">
        <f>IF(O99="základní",K99,0)</f>
        <v>0</v>
      </c>
      <c r="BF99" s="231">
        <f>IF(O99="snížená",K99,0)</f>
        <v>0</v>
      </c>
      <c r="BG99" s="231">
        <f>IF(O99="zákl. přenesená",K99,0)</f>
        <v>0</v>
      </c>
      <c r="BH99" s="231">
        <f>IF(O99="sníž. přenesená",K99,0)</f>
        <v>0</v>
      </c>
      <c r="BI99" s="231">
        <f>IF(O99="nulová",K99,0)</f>
        <v>0</v>
      </c>
      <c r="BJ99" s="18" t="s">
        <v>86</v>
      </c>
      <c r="BK99" s="231">
        <f>ROUND(P99*H99,2)</f>
        <v>0</v>
      </c>
      <c r="BL99" s="18" t="s">
        <v>129</v>
      </c>
      <c r="BM99" s="230" t="s">
        <v>208</v>
      </c>
    </row>
    <row r="100" s="1" customFormat="1">
      <c r="B100" s="39"/>
      <c r="C100" s="40"/>
      <c r="D100" s="232" t="s">
        <v>191</v>
      </c>
      <c r="E100" s="40"/>
      <c r="F100" s="233" t="s">
        <v>209</v>
      </c>
      <c r="G100" s="40"/>
      <c r="H100" s="40"/>
      <c r="I100" s="138"/>
      <c r="J100" s="138"/>
      <c r="K100" s="40"/>
      <c r="L100" s="40"/>
      <c r="M100" s="44"/>
      <c r="N100" s="234"/>
      <c r="O100" s="84"/>
      <c r="P100" s="84"/>
      <c r="Q100" s="84"/>
      <c r="R100" s="84"/>
      <c r="S100" s="84"/>
      <c r="T100" s="84"/>
      <c r="U100" s="84"/>
      <c r="V100" s="84"/>
      <c r="W100" s="84"/>
      <c r="X100" s="84"/>
      <c r="Y100" s="85"/>
      <c r="AT100" s="18" t="s">
        <v>191</v>
      </c>
      <c r="AU100" s="18" t="s">
        <v>88</v>
      </c>
    </row>
    <row r="101" s="1" customFormat="1">
      <c r="B101" s="39"/>
      <c r="C101" s="40"/>
      <c r="D101" s="232" t="s">
        <v>193</v>
      </c>
      <c r="E101" s="40"/>
      <c r="F101" s="235" t="s">
        <v>203</v>
      </c>
      <c r="G101" s="40"/>
      <c r="H101" s="40"/>
      <c r="I101" s="138"/>
      <c r="J101" s="138"/>
      <c r="K101" s="40"/>
      <c r="L101" s="40"/>
      <c r="M101" s="44"/>
      <c r="N101" s="234"/>
      <c r="O101" s="84"/>
      <c r="P101" s="84"/>
      <c r="Q101" s="84"/>
      <c r="R101" s="84"/>
      <c r="S101" s="84"/>
      <c r="T101" s="84"/>
      <c r="U101" s="84"/>
      <c r="V101" s="84"/>
      <c r="W101" s="84"/>
      <c r="X101" s="84"/>
      <c r="Y101" s="85"/>
      <c r="AT101" s="18" t="s">
        <v>193</v>
      </c>
      <c r="AU101" s="18" t="s">
        <v>88</v>
      </c>
    </row>
    <row r="102" s="12" customFormat="1">
      <c r="B102" s="236"/>
      <c r="C102" s="237"/>
      <c r="D102" s="232" t="s">
        <v>195</v>
      </c>
      <c r="E102" s="238" t="s">
        <v>20</v>
      </c>
      <c r="F102" s="239" t="s">
        <v>1039</v>
      </c>
      <c r="G102" s="237"/>
      <c r="H102" s="240">
        <v>2</v>
      </c>
      <c r="I102" s="241"/>
      <c r="J102" s="241"/>
      <c r="K102" s="237"/>
      <c r="L102" s="237"/>
      <c r="M102" s="242"/>
      <c r="N102" s="243"/>
      <c r="O102" s="244"/>
      <c r="P102" s="244"/>
      <c r="Q102" s="244"/>
      <c r="R102" s="244"/>
      <c r="S102" s="244"/>
      <c r="T102" s="244"/>
      <c r="U102" s="244"/>
      <c r="V102" s="244"/>
      <c r="W102" s="244"/>
      <c r="X102" s="244"/>
      <c r="Y102" s="245"/>
      <c r="AT102" s="246" t="s">
        <v>195</v>
      </c>
      <c r="AU102" s="246" t="s">
        <v>88</v>
      </c>
      <c r="AV102" s="12" t="s">
        <v>88</v>
      </c>
      <c r="AW102" s="12" t="s">
        <v>5</v>
      </c>
      <c r="AX102" s="12" t="s">
        <v>78</v>
      </c>
      <c r="AY102" s="246" t="s">
        <v>183</v>
      </c>
    </row>
    <row r="103" s="13" customFormat="1">
      <c r="B103" s="247"/>
      <c r="C103" s="248"/>
      <c r="D103" s="232" t="s">
        <v>195</v>
      </c>
      <c r="E103" s="249" t="s">
        <v>124</v>
      </c>
      <c r="F103" s="250" t="s">
        <v>197</v>
      </c>
      <c r="G103" s="248"/>
      <c r="H103" s="251">
        <v>2</v>
      </c>
      <c r="I103" s="252"/>
      <c r="J103" s="252"/>
      <c r="K103" s="248"/>
      <c r="L103" s="248"/>
      <c r="M103" s="253"/>
      <c r="N103" s="254"/>
      <c r="O103" s="255"/>
      <c r="P103" s="255"/>
      <c r="Q103" s="255"/>
      <c r="R103" s="255"/>
      <c r="S103" s="255"/>
      <c r="T103" s="255"/>
      <c r="U103" s="255"/>
      <c r="V103" s="255"/>
      <c r="W103" s="255"/>
      <c r="X103" s="255"/>
      <c r="Y103" s="256"/>
      <c r="AT103" s="257" t="s">
        <v>195</v>
      </c>
      <c r="AU103" s="257" t="s">
        <v>88</v>
      </c>
      <c r="AV103" s="13" t="s">
        <v>129</v>
      </c>
      <c r="AW103" s="13" t="s">
        <v>5</v>
      </c>
      <c r="AX103" s="13" t="s">
        <v>86</v>
      </c>
      <c r="AY103" s="257" t="s">
        <v>183</v>
      </c>
    </row>
    <row r="104" s="1" customFormat="1" ht="24" customHeight="1">
      <c r="B104" s="39"/>
      <c r="C104" s="218" t="s">
        <v>129</v>
      </c>
      <c r="D104" s="258" t="s">
        <v>185</v>
      </c>
      <c r="E104" s="219" t="s">
        <v>211</v>
      </c>
      <c r="F104" s="220" t="s">
        <v>212</v>
      </c>
      <c r="G104" s="221" t="s">
        <v>200</v>
      </c>
      <c r="H104" s="222">
        <v>2</v>
      </c>
      <c r="I104" s="223"/>
      <c r="J104" s="223"/>
      <c r="K104" s="224">
        <f>ROUND(P104*H104,2)</f>
        <v>0</v>
      </c>
      <c r="L104" s="220" t="s">
        <v>189</v>
      </c>
      <c r="M104" s="44"/>
      <c r="N104" s="225" t="s">
        <v>20</v>
      </c>
      <c r="O104" s="226" t="s">
        <v>47</v>
      </c>
      <c r="P104" s="227">
        <f>I104+J104</f>
        <v>0</v>
      </c>
      <c r="Q104" s="227">
        <f>ROUND(I104*H104,2)</f>
        <v>0</v>
      </c>
      <c r="R104" s="227">
        <f>ROUND(J104*H104,2)</f>
        <v>0</v>
      </c>
      <c r="S104" s="84"/>
      <c r="T104" s="228">
        <f>S104*H104</f>
        <v>0</v>
      </c>
      <c r="U104" s="228">
        <v>9.0000000000000006E-05</v>
      </c>
      <c r="V104" s="228">
        <f>U104*H104</f>
        <v>0.00018000000000000001</v>
      </c>
      <c r="W104" s="228">
        <v>0</v>
      </c>
      <c r="X104" s="228">
        <f>W104*H104</f>
        <v>0</v>
      </c>
      <c r="Y104" s="229" t="s">
        <v>20</v>
      </c>
      <c r="AR104" s="230" t="s">
        <v>129</v>
      </c>
      <c r="AT104" s="230" t="s">
        <v>185</v>
      </c>
      <c r="AU104" s="230" t="s">
        <v>88</v>
      </c>
      <c r="AY104" s="18" t="s">
        <v>183</v>
      </c>
      <c r="BE104" s="231">
        <f>IF(O104="základní",K104,0)</f>
        <v>0</v>
      </c>
      <c r="BF104" s="231">
        <f>IF(O104="snížená",K104,0)</f>
        <v>0</v>
      </c>
      <c r="BG104" s="231">
        <f>IF(O104="zákl. přenesená",K104,0)</f>
        <v>0</v>
      </c>
      <c r="BH104" s="231">
        <f>IF(O104="sníž. přenesená",K104,0)</f>
        <v>0</v>
      </c>
      <c r="BI104" s="231">
        <f>IF(O104="nulová",K104,0)</f>
        <v>0</v>
      </c>
      <c r="BJ104" s="18" t="s">
        <v>86</v>
      </c>
      <c r="BK104" s="231">
        <f>ROUND(P104*H104,2)</f>
        <v>0</v>
      </c>
      <c r="BL104" s="18" t="s">
        <v>129</v>
      </c>
      <c r="BM104" s="230" t="s">
        <v>213</v>
      </c>
    </row>
    <row r="105" s="1" customFormat="1">
      <c r="B105" s="39"/>
      <c r="C105" s="40"/>
      <c r="D105" s="232" t="s">
        <v>191</v>
      </c>
      <c r="E105" s="40"/>
      <c r="F105" s="233" t="s">
        <v>214</v>
      </c>
      <c r="G105" s="40"/>
      <c r="H105" s="40"/>
      <c r="I105" s="138"/>
      <c r="J105" s="138"/>
      <c r="K105" s="40"/>
      <c r="L105" s="40"/>
      <c r="M105" s="44"/>
      <c r="N105" s="234"/>
      <c r="O105" s="84"/>
      <c r="P105" s="84"/>
      <c r="Q105" s="84"/>
      <c r="R105" s="84"/>
      <c r="S105" s="84"/>
      <c r="T105" s="84"/>
      <c r="U105" s="84"/>
      <c r="V105" s="84"/>
      <c r="W105" s="84"/>
      <c r="X105" s="84"/>
      <c r="Y105" s="85"/>
      <c r="AT105" s="18" t="s">
        <v>191</v>
      </c>
      <c r="AU105" s="18" t="s">
        <v>88</v>
      </c>
    </row>
    <row r="106" s="1" customFormat="1">
      <c r="B106" s="39"/>
      <c r="C106" s="40"/>
      <c r="D106" s="232" t="s">
        <v>193</v>
      </c>
      <c r="E106" s="40"/>
      <c r="F106" s="235" t="s">
        <v>203</v>
      </c>
      <c r="G106" s="40"/>
      <c r="H106" s="40"/>
      <c r="I106" s="138"/>
      <c r="J106" s="138"/>
      <c r="K106" s="40"/>
      <c r="L106" s="40"/>
      <c r="M106" s="44"/>
      <c r="N106" s="234"/>
      <c r="O106" s="84"/>
      <c r="P106" s="84"/>
      <c r="Q106" s="84"/>
      <c r="R106" s="84"/>
      <c r="S106" s="84"/>
      <c r="T106" s="84"/>
      <c r="U106" s="84"/>
      <c r="V106" s="84"/>
      <c r="W106" s="84"/>
      <c r="X106" s="84"/>
      <c r="Y106" s="85"/>
      <c r="AT106" s="18" t="s">
        <v>193</v>
      </c>
      <c r="AU106" s="18" t="s">
        <v>88</v>
      </c>
    </row>
    <row r="107" s="12" customFormat="1">
      <c r="B107" s="236"/>
      <c r="C107" s="237"/>
      <c r="D107" s="232" t="s">
        <v>195</v>
      </c>
      <c r="E107" s="238" t="s">
        <v>20</v>
      </c>
      <c r="F107" s="239" t="s">
        <v>1040</v>
      </c>
      <c r="G107" s="237"/>
      <c r="H107" s="240">
        <v>2</v>
      </c>
      <c r="I107" s="241"/>
      <c r="J107" s="241"/>
      <c r="K107" s="237"/>
      <c r="L107" s="237"/>
      <c r="M107" s="242"/>
      <c r="N107" s="243"/>
      <c r="O107" s="244"/>
      <c r="P107" s="244"/>
      <c r="Q107" s="244"/>
      <c r="R107" s="244"/>
      <c r="S107" s="244"/>
      <c r="T107" s="244"/>
      <c r="U107" s="244"/>
      <c r="V107" s="244"/>
      <c r="W107" s="244"/>
      <c r="X107" s="244"/>
      <c r="Y107" s="245"/>
      <c r="AT107" s="246" t="s">
        <v>195</v>
      </c>
      <c r="AU107" s="246" t="s">
        <v>88</v>
      </c>
      <c r="AV107" s="12" t="s">
        <v>88</v>
      </c>
      <c r="AW107" s="12" t="s">
        <v>5</v>
      </c>
      <c r="AX107" s="12" t="s">
        <v>78</v>
      </c>
      <c r="AY107" s="246" t="s">
        <v>183</v>
      </c>
    </row>
    <row r="108" s="13" customFormat="1">
      <c r="B108" s="247"/>
      <c r="C108" s="248"/>
      <c r="D108" s="232" t="s">
        <v>195</v>
      </c>
      <c r="E108" s="249" t="s">
        <v>126</v>
      </c>
      <c r="F108" s="250" t="s">
        <v>197</v>
      </c>
      <c r="G108" s="248"/>
      <c r="H108" s="251">
        <v>2</v>
      </c>
      <c r="I108" s="252"/>
      <c r="J108" s="252"/>
      <c r="K108" s="248"/>
      <c r="L108" s="248"/>
      <c r="M108" s="253"/>
      <c r="N108" s="254"/>
      <c r="O108" s="255"/>
      <c r="P108" s="255"/>
      <c r="Q108" s="255"/>
      <c r="R108" s="255"/>
      <c r="S108" s="255"/>
      <c r="T108" s="255"/>
      <c r="U108" s="255"/>
      <c r="V108" s="255"/>
      <c r="W108" s="255"/>
      <c r="X108" s="255"/>
      <c r="Y108" s="256"/>
      <c r="AT108" s="257" t="s">
        <v>195</v>
      </c>
      <c r="AU108" s="257" t="s">
        <v>88</v>
      </c>
      <c r="AV108" s="13" t="s">
        <v>129</v>
      </c>
      <c r="AW108" s="13" t="s">
        <v>5</v>
      </c>
      <c r="AX108" s="13" t="s">
        <v>86</v>
      </c>
      <c r="AY108" s="257" t="s">
        <v>183</v>
      </c>
    </row>
    <row r="109" s="1" customFormat="1" ht="24" customHeight="1">
      <c r="B109" s="39"/>
      <c r="C109" s="218" t="s">
        <v>127</v>
      </c>
      <c r="D109" s="258" t="s">
        <v>185</v>
      </c>
      <c r="E109" s="219" t="s">
        <v>657</v>
      </c>
      <c r="F109" s="220" t="s">
        <v>658</v>
      </c>
      <c r="G109" s="221" t="s">
        <v>200</v>
      </c>
      <c r="H109" s="222">
        <v>3</v>
      </c>
      <c r="I109" s="223"/>
      <c r="J109" s="223"/>
      <c r="K109" s="224">
        <f>ROUND(P109*H109,2)</f>
        <v>0</v>
      </c>
      <c r="L109" s="220" t="s">
        <v>189</v>
      </c>
      <c r="M109" s="44"/>
      <c r="N109" s="225" t="s">
        <v>20</v>
      </c>
      <c r="O109" s="226" t="s">
        <v>47</v>
      </c>
      <c r="P109" s="227">
        <f>I109+J109</f>
        <v>0</v>
      </c>
      <c r="Q109" s="227">
        <f>ROUND(I109*H109,2)</f>
        <v>0</v>
      </c>
      <c r="R109" s="227">
        <f>ROUND(J109*H109,2)</f>
        <v>0</v>
      </c>
      <c r="S109" s="84"/>
      <c r="T109" s="228">
        <f>S109*H109</f>
        <v>0</v>
      </c>
      <c r="U109" s="228">
        <v>9.0000000000000006E-05</v>
      </c>
      <c r="V109" s="228">
        <f>U109*H109</f>
        <v>0.00027</v>
      </c>
      <c r="W109" s="228">
        <v>0</v>
      </c>
      <c r="X109" s="228">
        <f>W109*H109</f>
        <v>0</v>
      </c>
      <c r="Y109" s="229" t="s">
        <v>20</v>
      </c>
      <c r="AR109" s="230" t="s">
        <v>129</v>
      </c>
      <c r="AT109" s="230" t="s">
        <v>185</v>
      </c>
      <c r="AU109" s="230" t="s">
        <v>88</v>
      </c>
      <c r="AY109" s="18" t="s">
        <v>183</v>
      </c>
      <c r="BE109" s="231">
        <f>IF(O109="základní",K109,0)</f>
        <v>0</v>
      </c>
      <c r="BF109" s="231">
        <f>IF(O109="snížená",K109,0)</f>
        <v>0</v>
      </c>
      <c r="BG109" s="231">
        <f>IF(O109="zákl. přenesená",K109,0)</f>
        <v>0</v>
      </c>
      <c r="BH109" s="231">
        <f>IF(O109="sníž. přenesená",K109,0)</f>
        <v>0</v>
      </c>
      <c r="BI109" s="231">
        <f>IF(O109="nulová",K109,0)</f>
        <v>0</v>
      </c>
      <c r="BJ109" s="18" t="s">
        <v>86</v>
      </c>
      <c r="BK109" s="231">
        <f>ROUND(P109*H109,2)</f>
        <v>0</v>
      </c>
      <c r="BL109" s="18" t="s">
        <v>129</v>
      </c>
      <c r="BM109" s="230" t="s">
        <v>659</v>
      </c>
    </row>
    <row r="110" s="1" customFormat="1">
      <c r="B110" s="39"/>
      <c r="C110" s="40"/>
      <c r="D110" s="232" t="s">
        <v>191</v>
      </c>
      <c r="E110" s="40"/>
      <c r="F110" s="233" t="s">
        <v>660</v>
      </c>
      <c r="G110" s="40"/>
      <c r="H110" s="40"/>
      <c r="I110" s="138"/>
      <c r="J110" s="138"/>
      <c r="K110" s="40"/>
      <c r="L110" s="40"/>
      <c r="M110" s="44"/>
      <c r="N110" s="234"/>
      <c r="O110" s="84"/>
      <c r="P110" s="84"/>
      <c r="Q110" s="84"/>
      <c r="R110" s="84"/>
      <c r="S110" s="84"/>
      <c r="T110" s="84"/>
      <c r="U110" s="84"/>
      <c r="V110" s="84"/>
      <c r="W110" s="84"/>
      <c r="X110" s="84"/>
      <c r="Y110" s="85"/>
      <c r="AT110" s="18" t="s">
        <v>191</v>
      </c>
      <c r="AU110" s="18" t="s">
        <v>88</v>
      </c>
    </row>
    <row r="111" s="1" customFormat="1">
      <c r="B111" s="39"/>
      <c r="C111" s="40"/>
      <c r="D111" s="232" t="s">
        <v>193</v>
      </c>
      <c r="E111" s="40"/>
      <c r="F111" s="235" t="s">
        <v>203</v>
      </c>
      <c r="G111" s="40"/>
      <c r="H111" s="40"/>
      <c r="I111" s="138"/>
      <c r="J111" s="138"/>
      <c r="K111" s="40"/>
      <c r="L111" s="40"/>
      <c r="M111" s="44"/>
      <c r="N111" s="234"/>
      <c r="O111" s="84"/>
      <c r="P111" s="84"/>
      <c r="Q111" s="84"/>
      <c r="R111" s="84"/>
      <c r="S111" s="84"/>
      <c r="T111" s="84"/>
      <c r="U111" s="84"/>
      <c r="V111" s="84"/>
      <c r="W111" s="84"/>
      <c r="X111" s="84"/>
      <c r="Y111" s="85"/>
      <c r="AT111" s="18" t="s">
        <v>193</v>
      </c>
      <c r="AU111" s="18" t="s">
        <v>88</v>
      </c>
    </row>
    <row r="112" s="12" customFormat="1">
      <c r="B112" s="236"/>
      <c r="C112" s="237"/>
      <c r="D112" s="232" t="s">
        <v>195</v>
      </c>
      <c r="E112" s="238" t="s">
        <v>20</v>
      </c>
      <c r="F112" s="239" t="s">
        <v>1041</v>
      </c>
      <c r="G112" s="237"/>
      <c r="H112" s="240">
        <v>3</v>
      </c>
      <c r="I112" s="241"/>
      <c r="J112" s="241"/>
      <c r="K112" s="237"/>
      <c r="L112" s="237"/>
      <c r="M112" s="242"/>
      <c r="N112" s="243"/>
      <c r="O112" s="244"/>
      <c r="P112" s="244"/>
      <c r="Q112" s="244"/>
      <c r="R112" s="244"/>
      <c r="S112" s="244"/>
      <c r="T112" s="244"/>
      <c r="U112" s="244"/>
      <c r="V112" s="244"/>
      <c r="W112" s="244"/>
      <c r="X112" s="244"/>
      <c r="Y112" s="245"/>
      <c r="AT112" s="246" t="s">
        <v>195</v>
      </c>
      <c r="AU112" s="246" t="s">
        <v>88</v>
      </c>
      <c r="AV112" s="12" t="s">
        <v>88</v>
      </c>
      <c r="AW112" s="12" t="s">
        <v>5</v>
      </c>
      <c r="AX112" s="12" t="s">
        <v>78</v>
      </c>
      <c r="AY112" s="246" t="s">
        <v>183</v>
      </c>
    </row>
    <row r="113" s="13" customFormat="1">
      <c r="B113" s="247"/>
      <c r="C113" s="248"/>
      <c r="D113" s="232" t="s">
        <v>195</v>
      </c>
      <c r="E113" s="249" t="s">
        <v>642</v>
      </c>
      <c r="F113" s="250" t="s">
        <v>197</v>
      </c>
      <c r="G113" s="248"/>
      <c r="H113" s="251">
        <v>3</v>
      </c>
      <c r="I113" s="252"/>
      <c r="J113" s="252"/>
      <c r="K113" s="248"/>
      <c r="L113" s="248"/>
      <c r="M113" s="253"/>
      <c r="N113" s="254"/>
      <c r="O113" s="255"/>
      <c r="P113" s="255"/>
      <c r="Q113" s="255"/>
      <c r="R113" s="255"/>
      <c r="S113" s="255"/>
      <c r="T113" s="255"/>
      <c r="U113" s="255"/>
      <c r="V113" s="255"/>
      <c r="W113" s="255"/>
      <c r="X113" s="255"/>
      <c r="Y113" s="256"/>
      <c r="AT113" s="257" t="s">
        <v>195</v>
      </c>
      <c r="AU113" s="257" t="s">
        <v>88</v>
      </c>
      <c r="AV113" s="13" t="s">
        <v>129</v>
      </c>
      <c r="AW113" s="13" t="s">
        <v>5</v>
      </c>
      <c r="AX113" s="13" t="s">
        <v>86</v>
      </c>
      <c r="AY113" s="257" t="s">
        <v>183</v>
      </c>
    </row>
    <row r="114" s="1" customFormat="1" ht="24" customHeight="1">
      <c r="B114" s="39"/>
      <c r="C114" s="218" t="s">
        <v>221</v>
      </c>
      <c r="D114" s="294" t="s">
        <v>185</v>
      </c>
      <c r="E114" s="219" t="s">
        <v>237</v>
      </c>
      <c r="F114" s="220" t="s">
        <v>238</v>
      </c>
      <c r="G114" s="221" t="s">
        <v>224</v>
      </c>
      <c r="H114" s="222">
        <v>56.25</v>
      </c>
      <c r="I114" s="223"/>
      <c r="J114" s="223"/>
      <c r="K114" s="224">
        <f>ROUND(P114*H114,2)</f>
        <v>0</v>
      </c>
      <c r="L114" s="220" t="s">
        <v>189</v>
      </c>
      <c r="M114" s="44"/>
      <c r="N114" s="225" t="s">
        <v>20</v>
      </c>
      <c r="O114" s="226" t="s">
        <v>47</v>
      </c>
      <c r="P114" s="227">
        <f>I114+J114</f>
        <v>0</v>
      </c>
      <c r="Q114" s="227">
        <f>ROUND(I114*H114,2)</f>
        <v>0</v>
      </c>
      <c r="R114" s="227">
        <f>ROUND(J114*H114,2)</f>
        <v>0</v>
      </c>
      <c r="S114" s="84"/>
      <c r="T114" s="228">
        <f>S114*H114</f>
        <v>0</v>
      </c>
      <c r="U114" s="228">
        <v>0</v>
      </c>
      <c r="V114" s="228">
        <f>U114*H114</f>
        <v>0</v>
      </c>
      <c r="W114" s="228">
        <v>0</v>
      </c>
      <c r="X114" s="228">
        <f>W114*H114</f>
        <v>0</v>
      </c>
      <c r="Y114" s="229" t="s">
        <v>20</v>
      </c>
      <c r="AR114" s="230" t="s">
        <v>129</v>
      </c>
      <c r="AT114" s="230" t="s">
        <v>185</v>
      </c>
      <c r="AU114" s="230" t="s">
        <v>88</v>
      </c>
      <c r="AY114" s="18" t="s">
        <v>183</v>
      </c>
      <c r="BE114" s="231">
        <f>IF(O114="základní",K114,0)</f>
        <v>0</v>
      </c>
      <c r="BF114" s="231">
        <f>IF(O114="snížená",K114,0)</f>
        <v>0</v>
      </c>
      <c r="BG114" s="231">
        <f>IF(O114="zákl. přenesená",K114,0)</f>
        <v>0</v>
      </c>
      <c r="BH114" s="231">
        <f>IF(O114="sníž. přenesená",K114,0)</f>
        <v>0</v>
      </c>
      <c r="BI114" s="231">
        <f>IF(O114="nulová",K114,0)</f>
        <v>0</v>
      </c>
      <c r="BJ114" s="18" t="s">
        <v>86</v>
      </c>
      <c r="BK114" s="231">
        <f>ROUND(P114*H114,2)</f>
        <v>0</v>
      </c>
      <c r="BL114" s="18" t="s">
        <v>129</v>
      </c>
      <c r="BM114" s="230" t="s">
        <v>239</v>
      </c>
    </row>
    <row r="115" s="1" customFormat="1">
      <c r="B115" s="39"/>
      <c r="C115" s="40"/>
      <c r="D115" s="232" t="s">
        <v>191</v>
      </c>
      <c r="E115" s="40"/>
      <c r="F115" s="233" t="s">
        <v>240</v>
      </c>
      <c r="G115" s="40"/>
      <c r="H115" s="40"/>
      <c r="I115" s="138"/>
      <c r="J115" s="138"/>
      <c r="K115" s="40"/>
      <c r="L115" s="40"/>
      <c r="M115" s="44"/>
      <c r="N115" s="234"/>
      <c r="O115" s="84"/>
      <c r="P115" s="84"/>
      <c r="Q115" s="84"/>
      <c r="R115" s="84"/>
      <c r="S115" s="84"/>
      <c r="T115" s="84"/>
      <c r="U115" s="84"/>
      <c r="V115" s="84"/>
      <c r="W115" s="84"/>
      <c r="X115" s="84"/>
      <c r="Y115" s="85"/>
      <c r="AT115" s="18" t="s">
        <v>191</v>
      </c>
      <c r="AU115" s="18" t="s">
        <v>88</v>
      </c>
    </row>
    <row r="116" s="1" customFormat="1">
      <c r="B116" s="39"/>
      <c r="C116" s="40"/>
      <c r="D116" s="232" t="s">
        <v>193</v>
      </c>
      <c r="E116" s="40"/>
      <c r="F116" s="235" t="s">
        <v>241</v>
      </c>
      <c r="G116" s="40"/>
      <c r="H116" s="40"/>
      <c r="I116" s="138"/>
      <c r="J116" s="138"/>
      <c r="K116" s="40"/>
      <c r="L116" s="40"/>
      <c r="M116" s="44"/>
      <c r="N116" s="234"/>
      <c r="O116" s="84"/>
      <c r="P116" s="84"/>
      <c r="Q116" s="84"/>
      <c r="R116" s="84"/>
      <c r="S116" s="84"/>
      <c r="T116" s="84"/>
      <c r="U116" s="84"/>
      <c r="V116" s="84"/>
      <c r="W116" s="84"/>
      <c r="X116" s="84"/>
      <c r="Y116" s="85"/>
      <c r="AT116" s="18" t="s">
        <v>193</v>
      </c>
      <c r="AU116" s="18" t="s">
        <v>88</v>
      </c>
    </row>
    <row r="117" s="12" customFormat="1">
      <c r="B117" s="236"/>
      <c r="C117" s="237"/>
      <c r="D117" s="232" t="s">
        <v>195</v>
      </c>
      <c r="E117" s="238" t="s">
        <v>20</v>
      </c>
      <c r="F117" s="239" t="s">
        <v>1042</v>
      </c>
      <c r="G117" s="237"/>
      <c r="H117" s="240">
        <v>112.5</v>
      </c>
      <c r="I117" s="241"/>
      <c r="J117" s="241"/>
      <c r="K117" s="237"/>
      <c r="L117" s="237"/>
      <c r="M117" s="242"/>
      <c r="N117" s="243"/>
      <c r="O117" s="244"/>
      <c r="P117" s="244"/>
      <c r="Q117" s="244"/>
      <c r="R117" s="244"/>
      <c r="S117" s="244"/>
      <c r="T117" s="244"/>
      <c r="U117" s="244"/>
      <c r="V117" s="244"/>
      <c r="W117" s="244"/>
      <c r="X117" s="244"/>
      <c r="Y117" s="245"/>
      <c r="AT117" s="246" t="s">
        <v>195</v>
      </c>
      <c r="AU117" s="246" t="s">
        <v>88</v>
      </c>
      <c r="AV117" s="12" t="s">
        <v>88</v>
      </c>
      <c r="AW117" s="12" t="s">
        <v>5</v>
      </c>
      <c r="AX117" s="12" t="s">
        <v>78</v>
      </c>
      <c r="AY117" s="246" t="s">
        <v>183</v>
      </c>
    </row>
    <row r="118" s="13" customFormat="1">
      <c r="B118" s="247"/>
      <c r="C118" s="248"/>
      <c r="D118" s="232" t="s">
        <v>195</v>
      </c>
      <c r="E118" s="249" t="s">
        <v>146</v>
      </c>
      <c r="F118" s="250" t="s">
        <v>197</v>
      </c>
      <c r="G118" s="248"/>
      <c r="H118" s="251">
        <v>112.5</v>
      </c>
      <c r="I118" s="252"/>
      <c r="J118" s="252"/>
      <c r="K118" s="248"/>
      <c r="L118" s="248"/>
      <c r="M118" s="253"/>
      <c r="N118" s="254"/>
      <c r="O118" s="255"/>
      <c r="P118" s="255"/>
      <c r="Q118" s="255"/>
      <c r="R118" s="255"/>
      <c r="S118" s="255"/>
      <c r="T118" s="255"/>
      <c r="U118" s="255"/>
      <c r="V118" s="255"/>
      <c r="W118" s="255"/>
      <c r="X118" s="255"/>
      <c r="Y118" s="256"/>
      <c r="AT118" s="257" t="s">
        <v>195</v>
      </c>
      <c r="AU118" s="257" t="s">
        <v>88</v>
      </c>
      <c r="AV118" s="13" t="s">
        <v>129</v>
      </c>
      <c r="AW118" s="13" t="s">
        <v>5</v>
      </c>
      <c r="AX118" s="13" t="s">
        <v>78</v>
      </c>
      <c r="AY118" s="257" t="s">
        <v>183</v>
      </c>
    </row>
    <row r="119" s="12" customFormat="1">
      <c r="B119" s="236"/>
      <c r="C119" s="237"/>
      <c r="D119" s="232" t="s">
        <v>195</v>
      </c>
      <c r="E119" s="238" t="s">
        <v>20</v>
      </c>
      <c r="F119" s="239" t="s">
        <v>245</v>
      </c>
      <c r="G119" s="237"/>
      <c r="H119" s="240">
        <v>56.25</v>
      </c>
      <c r="I119" s="241"/>
      <c r="J119" s="241"/>
      <c r="K119" s="237"/>
      <c r="L119" s="237"/>
      <c r="M119" s="242"/>
      <c r="N119" s="243"/>
      <c r="O119" s="244"/>
      <c r="P119" s="244"/>
      <c r="Q119" s="244"/>
      <c r="R119" s="244"/>
      <c r="S119" s="244"/>
      <c r="T119" s="244"/>
      <c r="U119" s="244"/>
      <c r="V119" s="244"/>
      <c r="W119" s="244"/>
      <c r="X119" s="244"/>
      <c r="Y119" s="245"/>
      <c r="AT119" s="246" t="s">
        <v>195</v>
      </c>
      <c r="AU119" s="246" t="s">
        <v>88</v>
      </c>
      <c r="AV119" s="12" t="s">
        <v>88</v>
      </c>
      <c r="AW119" s="12" t="s">
        <v>5</v>
      </c>
      <c r="AX119" s="12" t="s">
        <v>78</v>
      </c>
      <c r="AY119" s="246" t="s">
        <v>183</v>
      </c>
    </row>
    <row r="120" s="13" customFormat="1">
      <c r="B120" s="247"/>
      <c r="C120" s="248"/>
      <c r="D120" s="232" t="s">
        <v>195</v>
      </c>
      <c r="E120" s="249" t="s">
        <v>20</v>
      </c>
      <c r="F120" s="250" t="s">
        <v>197</v>
      </c>
      <c r="G120" s="248"/>
      <c r="H120" s="251">
        <v>56.25</v>
      </c>
      <c r="I120" s="252"/>
      <c r="J120" s="252"/>
      <c r="K120" s="248"/>
      <c r="L120" s="248"/>
      <c r="M120" s="253"/>
      <c r="N120" s="254"/>
      <c r="O120" s="255"/>
      <c r="P120" s="255"/>
      <c r="Q120" s="255"/>
      <c r="R120" s="255"/>
      <c r="S120" s="255"/>
      <c r="T120" s="255"/>
      <c r="U120" s="255"/>
      <c r="V120" s="255"/>
      <c r="W120" s="255"/>
      <c r="X120" s="255"/>
      <c r="Y120" s="256"/>
      <c r="AT120" s="257" t="s">
        <v>195</v>
      </c>
      <c r="AU120" s="257" t="s">
        <v>88</v>
      </c>
      <c r="AV120" s="13" t="s">
        <v>129</v>
      </c>
      <c r="AW120" s="13" t="s">
        <v>5</v>
      </c>
      <c r="AX120" s="13" t="s">
        <v>86</v>
      </c>
      <c r="AY120" s="257" t="s">
        <v>183</v>
      </c>
    </row>
    <row r="121" s="1" customFormat="1" ht="24" customHeight="1">
      <c r="B121" s="39"/>
      <c r="C121" s="218" t="s">
        <v>230</v>
      </c>
      <c r="D121" s="260" t="s">
        <v>185</v>
      </c>
      <c r="E121" s="219" t="s">
        <v>247</v>
      </c>
      <c r="F121" s="220" t="s">
        <v>248</v>
      </c>
      <c r="G121" s="221" t="s">
        <v>224</v>
      </c>
      <c r="H121" s="222">
        <v>16.875</v>
      </c>
      <c r="I121" s="223"/>
      <c r="J121" s="223"/>
      <c r="K121" s="224">
        <f>ROUND(P121*H121,2)</f>
        <v>0</v>
      </c>
      <c r="L121" s="220" t="s">
        <v>189</v>
      </c>
      <c r="M121" s="44"/>
      <c r="N121" s="225" t="s">
        <v>20</v>
      </c>
      <c r="O121" s="226" t="s">
        <v>47</v>
      </c>
      <c r="P121" s="227">
        <f>I121+J121</f>
        <v>0</v>
      </c>
      <c r="Q121" s="227">
        <f>ROUND(I121*H121,2)</f>
        <v>0</v>
      </c>
      <c r="R121" s="227">
        <f>ROUND(J121*H121,2)</f>
        <v>0</v>
      </c>
      <c r="S121" s="84"/>
      <c r="T121" s="228">
        <f>S121*H121</f>
        <v>0</v>
      </c>
      <c r="U121" s="228">
        <v>0</v>
      </c>
      <c r="V121" s="228">
        <f>U121*H121</f>
        <v>0</v>
      </c>
      <c r="W121" s="228">
        <v>0</v>
      </c>
      <c r="X121" s="228">
        <f>W121*H121</f>
        <v>0</v>
      </c>
      <c r="Y121" s="229" t="s">
        <v>20</v>
      </c>
      <c r="AR121" s="230" t="s">
        <v>129</v>
      </c>
      <c r="AT121" s="230" t="s">
        <v>185</v>
      </c>
      <c r="AU121" s="230" t="s">
        <v>88</v>
      </c>
      <c r="AY121" s="18" t="s">
        <v>183</v>
      </c>
      <c r="BE121" s="231">
        <f>IF(O121="základní",K121,0)</f>
        <v>0</v>
      </c>
      <c r="BF121" s="231">
        <f>IF(O121="snížená",K121,0)</f>
        <v>0</v>
      </c>
      <c r="BG121" s="231">
        <f>IF(O121="zákl. přenesená",K121,0)</f>
        <v>0</v>
      </c>
      <c r="BH121" s="231">
        <f>IF(O121="sníž. přenesená",K121,0)</f>
        <v>0</v>
      </c>
      <c r="BI121" s="231">
        <f>IF(O121="nulová",K121,0)</f>
        <v>0</v>
      </c>
      <c r="BJ121" s="18" t="s">
        <v>86</v>
      </c>
      <c r="BK121" s="231">
        <f>ROUND(P121*H121,2)</f>
        <v>0</v>
      </c>
      <c r="BL121" s="18" t="s">
        <v>129</v>
      </c>
      <c r="BM121" s="230" t="s">
        <v>249</v>
      </c>
    </row>
    <row r="122" s="1" customFormat="1">
      <c r="B122" s="39"/>
      <c r="C122" s="40"/>
      <c r="D122" s="232" t="s">
        <v>191</v>
      </c>
      <c r="E122" s="40"/>
      <c r="F122" s="233" t="s">
        <v>250</v>
      </c>
      <c r="G122" s="40"/>
      <c r="H122" s="40"/>
      <c r="I122" s="138"/>
      <c r="J122" s="138"/>
      <c r="K122" s="40"/>
      <c r="L122" s="40"/>
      <c r="M122" s="44"/>
      <c r="N122" s="234"/>
      <c r="O122" s="84"/>
      <c r="P122" s="84"/>
      <c r="Q122" s="84"/>
      <c r="R122" s="84"/>
      <c r="S122" s="84"/>
      <c r="T122" s="84"/>
      <c r="U122" s="84"/>
      <c r="V122" s="84"/>
      <c r="W122" s="84"/>
      <c r="X122" s="84"/>
      <c r="Y122" s="85"/>
      <c r="AT122" s="18" t="s">
        <v>191</v>
      </c>
      <c r="AU122" s="18" t="s">
        <v>88</v>
      </c>
    </row>
    <row r="123" s="1" customFormat="1">
      <c r="B123" s="39"/>
      <c r="C123" s="40"/>
      <c r="D123" s="232" t="s">
        <v>193</v>
      </c>
      <c r="E123" s="40"/>
      <c r="F123" s="235" t="s">
        <v>241</v>
      </c>
      <c r="G123" s="40"/>
      <c r="H123" s="40"/>
      <c r="I123" s="138"/>
      <c r="J123" s="138"/>
      <c r="K123" s="40"/>
      <c r="L123" s="40"/>
      <c r="M123" s="44"/>
      <c r="N123" s="234"/>
      <c r="O123" s="84"/>
      <c r="P123" s="84"/>
      <c r="Q123" s="84"/>
      <c r="R123" s="84"/>
      <c r="S123" s="84"/>
      <c r="T123" s="84"/>
      <c r="U123" s="84"/>
      <c r="V123" s="84"/>
      <c r="W123" s="84"/>
      <c r="X123" s="84"/>
      <c r="Y123" s="85"/>
      <c r="AT123" s="18" t="s">
        <v>193</v>
      </c>
      <c r="AU123" s="18" t="s">
        <v>88</v>
      </c>
    </row>
    <row r="124" s="12" customFormat="1">
      <c r="B124" s="236"/>
      <c r="C124" s="237"/>
      <c r="D124" s="232" t="s">
        <v>195</v>
      </c>
      <c r="E124" s="238" t="s">
        <v>20</v>
      </c>
      <c r="F124" s="239" t="s">
        <v>251</v>
      </c>
      <c r="G124" s="237"/>
      <c r="H124" s="240">
        <v>16.875</v>
      </c>
      <c r="I124" s="241"/>
      <c r="J124" s="241"/>
      <c r="K124" s="237"/>
      <c r="L124" s="237"/>
      <c r="M124" s="242"/>
      <c r="N124" s="243"/>
      <c r="O124" s="244"/>
      <c r="P124" s="244"/>
      <c r="Q124" s="244"/>
      <c r="R124" s="244"/>
      <c r="S124" s="244"/>
      <c r="T124" s="244"/>
      <c r="U124" s="244"/>
      <c r="V124" s="244"/>
      <c r="W124" s="244"/>
      <c r="X124" s="244"/>
      <c r="Y124" s="245"/>
      <c r="AT124" s="246" t="s">
        <v>195</v>
      </c>
      <c r="AU124" s="246" t="s">
        <v>88</v>
      </c>
      <c r="AV124" s="12" t="s">
        <v>88</v>
      </c>
      <c r="AW124" s="12" t="s">
        <v>5</v>
      </c>
      <c r="AX124" s="12" t="s">
        <v>78</v>
      </c>
      <c r="AY124" s="246" t="s">
        <v>183</v>
      </c>
    </row>
    <row r="125" s="13" customFormat="1">
      <c r="B125" s="247"/>
      <c r="C125" s="248"/>
      <c r="D125" s="232" t="s">
        <v>195</v>
      </c>
      <c r="E125" s="249" t="s">
        <v>20</v>
      </c>
      <c r="F125" s="250" t="s">
        <v>197</v>
      </c>
      <c r="G125" s="248"/>
      <c r="H125" s="251">
        <v>16.875</v>
      </c>
      <c r="I125" s="252"/>
      <c r="J125" s="252"/>
      <c r="K125" s="248"/>
      <c r="L125" s="248"/>
      <c r="M125" s="253"/>
      <c r="N125" s="254"/>
      <c r="O125" s="255"/>
      <c r="P125" s="255"/>
      <c r="Q125" s="255"/>
      <c r="R125" s="255"/>
      <c r="S125" s="255"/>
      <c r="T125" s="255"/>
      <c r="U125" s="255"/>
      <c r="V125" s="255"/>
      <c r="W125" s="255"/>
      <c r="X125" s="255"/>
      <c r="Y125" s="256"/>
      <c r="AT125" s="257" t="s">
        <v>195</v>
      </c>
      <c r="AU125" s="257" t="s">
        <v>88</v>
      </c>
      <c r="AV125" s="13" t="s">
        <v>129</v>
      </c>
      <c r="AW125" s="13" t="s">
        <v>5</v>
      </c>
      <c r="AX125" s="13" t="s">
        <v>86</v>
      </c>
      <c r="AY125" s="257" t="s">
        <v>183</v>
      </c>
    </row>
    <row r="126" s="1" customFormat="1" ht="24" customHeight="1">
      <c r="B126" s="39"/>
      <c r="C126" s="218" t="s">
        <v>236</v>
      </c>
      <c r="D126" s="260" t="s">
        <v>185</v>
      </c>
      <c r="E126" s="219" t="s">
        <v>253</v>
      </c>
      <c r="F126" s="220" t="s">
        <v>254</v>
      </c>
      <c r="G126" s="221" t="s">
        <v>224</v>
      </c>
      <c r="H126" s="222">
        <v>5.625</v>
      </c>
      <c r="I126" s="223"/>
      <c r="J126" s="223"/>
      <c r="K126" s="224">
        <f>ROUND(P126*H126,2)</f>
        <v>0</v>
      </c>
      <c r="L126" s="220" t="s">
        <v>189</v>
      </c>
      <c r="M126" s="44"/>
      <c r="N126" s="225" t="s">
        <v>20</v>
      </c>
      <c r="O126" s="226" t="s">
        <v>47</v>
      </c>
      <c r="P126" s="227">
        <f>I126+J126</f>
        <v>0</v>
      </c>
      <c r="Q126" s="227">
        <f>ROUND(I126*H126,2)</f>
        <v>0</v>
      </c>
      <c r="R126" s="227">
        <f>ROUND(J126*H126,2)</f>
        <v>0</v>
      </c>
      <c r="S126" s="84"/>
      <c r="T126" s="228">
        <f>S126*H126</f>
        <v>0</v>
      </c>
      <c r="U126" s="228">
        <v>0</v>
      </c>
      <c r="V126" s="228">
        <f>U126*H126</f>
        <v>0</v>
      </c>
      <c r="W126" s="228">
        <v>0</v>
      </c>
      <c r="X126" s="228">
        <f>W126*H126</f>
        <v>0</v>
      </c>
      <c r="Y126" s="229" t="s">
        <v>20</v>
      </c>
      <c r="AR126" s="230" t="s">
        <v>129</v>
      </c>
      <c r="AT126" s="230" t="s">
        <v>185</v>
      </c>
      <c r="AU126" s="230" t="s">
        <v>88</v>
      </c>
      <c r="AY126" s="18" t="s">
        <v>183</v>
      </c>
      <c r="BE126" s="231">
        <f>IF(O126="základní",K126,0)</f>
        <v>0</v>
      </c>
      <c r="BF126" s="231">
        <f>IF(O126="snížená",K126,0)</f>
        <v>0</v>
      </c>
      <c r="BG126" s="231">
        <f>IF(O126="zákl. přenesená",K126,0)</f>
        <v>0</v>
      </c>
      <c r="BH126" s="231">
        <f>IF(O126="sníž. přenesená",K126,0)</f>
        <v>0</v>
      </c>
      <c r="BI126" s="231">
        <f>IF(O126="nulová",K126,0)</f>
        <v>0</v>
      </c>
      <c r="BJ126" s="18" t="s">
        <v>86</v>
      </c>
      <c r="BK126" s="231">
        <f>ROUND(P126*H126,2)</f>
        <v>0</v>
      </c>
      <c r="BL126" s="18" t="s">
        <v>129</v>
      </c>
      <c r="BM126" s="230" t="s">
        <v>255</v>
      </c>
    </row>
    <row r="127" s="1" customFormat="1">
      <c r="B127" s="39"/>
      <c r="C127" s="40"/>
      <c r="D127" s="232" t="s">
        <v>191</v>
      </c>
      <c r="E127" s="40"/>
      <c r="F127" s="233" t="s">
        <v>256</v>
      </c>
      <c r="G127" s="40"/>
      <c r="H127" s="40"/>
      <c r="I127" s="138"/>
      <c r="J127" s="138"/>
      <c r="K127" s="40"/>
      <c r="L127" s="40"/>
      <c r="M127" s="44"/>
      <c r="N127" s="234"/>
      <c r="O127" s="84"/>
      <c r="P127" s="84"/>
      <c r="Q127" s="84"/>
      <c r="R127" s="84"/>
      <c r="S127" s="84"/>
      <c r="T127" s="84"/>
      <c r="U127" s="84"/>
      <c r="V127" s="84"/>
      <c r="W127" s="84"/>
      <c r="X127" s="84"/>
      <c r="Y127" s="85"/>
      <c r="AT127" s="18" t="s">
        <v>191</v>
      </c>
      <c r="AU127" s="18" t="s">
        <v>88</v>
      </c>
    </row>
    <row r="128" s="1" customFormat="1">
      <c r="B128" s="39"/>
      <c r="C128" s="40"/>
      <c r="D128" s="232" t="s">
        <v>193</v>
      </c>
      <c r="E128" s="40"/>
      <c r="F128" s="235" t="s">
        <v>241</v>
      </c>
      <c r="G128" s="40"/>
      <c r="H128" s="40"/>
      <c r="I128" s="138"/>
      <c r="J128" s="138"/>
      <c r="K128" s="40"/>
      <c r="L128" s="40"/>
      <c r="M128" s="44"/>
      <c r="N128" s="234"/>
      <c r="O128" s="84"/>
      <c r="P128" s="84"/>
      <c r="Q128" s="84"/>
      <c r="R128" s="84"/>
      <c r="S128" s="84"/>
      <c r="T128" s="84"/>
      <c r="U128" s="84"/>
      <c r="V128" s="84"/>
      <c r="W128" s="84"/>
      <c r="X128" s="84"/>
      <c r="Y128" s="85"/>
      <c r="AT128" s="18" t="s">
        <v>193</v>
      </c>
      <c r="AU128" s="18" t="s">
        <v>88</v>
      </c>
    </row>
    <row r="129" s="12" customFormat="1">
      <c r="B129" s="236"/>
      <c r="C129" s="237"/>
      <c r="D129" s="232" t="s">
        <v>195</v>
      </c>
      <c r="E129" s="238" t="s">
        <v>20</v>
      </c>
      <c r="F129" s="239" t="s">
        <v>257</v>
      </c>
      <c r="G129" s="237"/>
      <c r="H129" s="240">
        <v>5.625</v>
      </c>
      <c r="I129" s="241"/>
      <c r="J129" s="241"/>
      <c r="K129" s="237"/>
      <c r="L129" s="237"/>
      <c r="M129" s="242"/>
      <c r="N129" s="243"/>
      <c r="O129" s="244"/>
      <c r="P129" s="244"/>
      <c r="Q129" s="244"/>
      <c r="R129" s="244"/>
      <c r="S129" s="244"/>
      <c r="T129" s="244"/>
      <c r="U129" s="244"/>
      <c r="V129" s="244"/>
      <c r="W129" s="244"/>
      <c r="X129" s="244"/>
      <c r="Y129" s="245"/>
      <c r="AT129" s="246" t="s">
        <v>195</v>
      </c>
      <c r="AU129" s="246" t="s">
        <v>88</v>
      </c>
      <c r="AV129" s="12" t="s">
        <v>88</v>
      </c>
      <c r="AW129" s="12" t="s">
        <v>5</v>
      </c>
      <c r="AX129" s="12" t="s">
        <v>78</v>
      </c>
      <c r="AY129" s="246" t="s">
        <v>183</v>
      </c>
    </row>
    <row r="130" s="13" customFormat="1">
      <c r="B130" s="247"/>
      <c r="C130" s="248"/>
      <c r="D130" s="232" t="s">
        <v>195</v>
      </c>
      <c r="E130" s="249" t="s">
        <v>20</v>
      </c>
      <c r="F130" s="250" t="s">
        <v>197</v>
      </c>
      <c r="G130" s="248"/>
      <c r="H130" s="251">
        <v>5.625</v>
      </c>
      <c r="I130" s="252"/>
      <c r="J130" s="252"/>
      <c r="K130" s="248"/>
      <c r="L130" s="248"/>
      <c r="M130" s="253"/>
      <c r="N130" s="254"/>
      <c r="O130" s="255"/>
      <c r="P130" s="255"/>
      <c r="Q130" s="255"/>
      <c r="R130" s="255"/>
      <c r="S130" s="255"/>
      <c r="T130" s="255"/>
      <c r="U130" s="255"/>
      <c r="V130" s="255"/>
      <c r="W130" s="255"/>
      <c r="X130" s="255"/>
      <c r="Y130" s="256"/>
      <c r="AT130" s="257" t="s">
        <v>195</v>
      </c>
      <c r="AU130" s="257" t="s">
        <v>88</v>
      </c>
      <c r="AV130" s="13" t="s">
        <v>129</v>
      </c>
      <c r="AW130" s="13" t="s">
        <v>5</v>
      </c>
      <c r="AX130" s="13" t="s">
        <v>86</v>
      </c>
      <c r="AY130" s="257" t="s">
        <v>183</v>
      </c>
    </row>
    <row r="131" s="1" customFormat="1" ht="24" customHeight="1">
      <c r="B131" s="39"/>
      <c r="C131" s="218" t="s">
        <v>246</v>
      </c>
      <c r="D131" s="260" t="s">
        <v>185</v>
      </c>
      <c r="E131" s="219" t="s">
        <v>259</v>
      </c>
      <c r="F131" s="220" t="s">
        <v>260</v>
      </c>
      <c r="G131" s="221" t="s">
        <v>224</v>
      </c>
      <c r="H131" s="222">
        <v>50.625</v>
      </c>
      <c r="I131" s="223"/>
      <c r="J131" s="223"/>
      <c r="K131" s="224">
        <f>ROUND(P131*H131,2)</f>
        <v>0</v>
      </c>
      <c r="L131" s="220" t="s">
        <v>189</v>
      </c>
      <c r="M131" s="44"/>
      <c r="N131" s="225" t="s">
        <v>20</v>
      </c>
      <c r="O131" s="226" t="s">
        <v>47</v>
      </c>
      <c r="P131" s="227">
        <f>I131+J131</f>
        <v>0</v>
      </c>
      <c r="Q131" s="227">
        <f>ROUND(I131*H131,2)</f>
        <v>0</v>
      </c>
      <c r="R131" s="227">
        <f>ROUND(J131*H131,2)</f>
        <v>0</v>
      </c>
      <c r="S131" s="84"/>
      <c r="T131" s="228">
        <f>S131*H131</f>
        <v>0</v>
      </c>
      <c r="U131" s="228">
        <v>0</v>
      </c>
      <c r="V131" s="228">
        <f>U131*H131</f>
        <v>0</v>
      </c>
      <c r="W131" s="228">
        <v>0</v>
      </c>
      <c r="X131" s="228">
        <f>W131*H131</f>
        <v>0</v>
      </c>
      <c r="Y131" s="229" t="s">
        <v>20</v>
      </c>
      <c r="AR131" s="230" t="s">
        <v>129</v>
      </c>
      <c r="AT131" s="230" t="s">
        <v>185</v>
      </c>
      <c r="AU131" s="230" t="s">
        <v>88</v>
      </c>
      <c r="AY131" s="18" t="s">
        <v>183</v>
      </c>
      <c r="BE131" s="231">
        <f>IF(O131="základní",K131,0)</f>
        <v>0</v>
      </c>
      <c r="BF131" s="231">
        <f>IF(O131="snížená",K131,0)</f>
        <v>0</v>
      </c>
      <c r="BG131" s="231">
        <f>IF(O131="zákl. přenesená",K131,0)</f>
        <v>0</v>
      </c>
      <c r="BH131" s="231">
        <f>IF(O131="sníž. přenesená",K131,0)</f>
        <v>0</v>
      </c>
      <c r="BI131" s="231">
        <f>IF(O131="nulová",K131,0)</f>
        <v>0</v>
      </c>
      <c r="BJ131" s="18" t="s">
        <v>86</v>
      </c>
      <c r="BK131" s="231">
        <f>ROUND(P131*H131,2)</f>
        <v>0</v>
      </c>
      <c r="BL131" s="18" t="s">
        <v>129</v>
      </c>
      <c r="BM131" s="230" t="s">
        <v>261</v>
      </c>
    </row>
    <row r="132" s="1" customFormat="1">
      <c r="B132" s="39"/>
      <c r="C132" s="40"/>
      <c r="D132" s="232" t="s">
        <v>191</v>
      </c>
      <c r="E132" s="40"/>
      <c r="F132" s="233" t="s">
        <v>262</v>
      </c>
      <c r="G132" s="40"/>
      <c r="H132" s="40"/>
      <c r="I132" s="138"/>
      <c r="J132" s="138"/>
      <c r="K132" s="40"/>
      <c r="L132" s="40"/>
      <c r="M132" s="44"/>
      <c r="N132" s="234"/>
      <c r="O132" s="84"/>
      <c r="P132" s="84"/>
      <c r="Q132" s="84"/>
      <c r="R132" s="84"/>
      <c r="S132" s="84"/>
      <c r="T132" s="84"/>
      <c r="U132" s="84"/>
      <c r="V132" s="84"/>
      <c r="W132" s="84"/>
      <c r="X132" s="84"/>
      <c r="Y132" s="85"/>
      <c r="AT132" s="18" t="s">
        <v>191</v>
      </c>
      <c r="AU132" s="18" t="s">
        <v>88</v>
      </c>
    </row>
    <row r="133" s="1" customFormat="1">
      <c r="B133" s="39"/>
      <c r="C133" s="40"/>
      <c r="D133" s="232" t="s">
        <v>193</v>
      </c>
      <c r="E133" s="40"/>
      <c r="F133" s="235" t="s">
        <v>241</v>
      </c>
      <c r="G133" s="40"/>
      <c r="H133" s="40"/>
      <c r="I133" s="138"/>
      <c r="J133" s="138"/>
      <c r="K133" s="40"/>
      <c r="L133" s="40"/>
      <c r="M133" s="44"/>
      <c r="N133" s="234"/>
      <c r="O133" s="84"/>
      <c r="P133" s="84"/>
      <c r="Q133" s="84"/>
      <c r="R133" s="84"/>
      <c r="S133" s="84"/>
      <c r="T133" s="84"/>
      <c r="U133" s="84"/>
      <c r="V133" s="84"/>
      <c r="W133" s="84"/>
      <c r="X133" s="84"/>
      <c r="Y133" s="85"/>
      <c r="AT133" s="18" t="s">
        <v>193</v>
      </c>
      <c r="AU133" s="18" t="s">
        <v>88</v>
      </c>
    </row>
    <row r="134" s="12" customFormat="1">
      <c r="B134" s="236"/>
      <c r="C134" s="237"/>
      <c r="D134" s="232" t="s">
        <v>195</v>
      </c>
      <c r="E134" s="238" t="s">
        <v>20</v>
      </c>
      <c r="F134" s="239" t="s">
        <v>846</v>
      </c>
      <c r="G134" s="237"/>
      <c r="H134" s="240">
        <v>50.625</v>
      </c>
      <c r="I134" s="241"/>
      <c r="J134" s="241"/>
      <c r="K134" s="237"/>
      <c r="L134" s="237"/>
      <c r="M134" s="242"/>
      <c r="N134" s="243"/>
      <c r="O134" s="244"/>
      <c r="P134" s="244"/>
      <c r="Q134" s="244"/>
      <c r="R134" s="244"/>
      <c r="S134" s="244"/>
      <c r="T134" s="244"/>
      <c r="U134" s="244"/>
      <c r="V134" s="244"/>
      <c r="W134" s="244"/>
      <c r="X134" s="244"/>
      <c r="Y134" s="245"/>
      <c r="AT134" s="246" t="s">
        <v>195</v>
      </c>
      <c r="AU134" s="246" t="s">
        <v>88</v>
      </c>
      <c r="AV134" s="12" t="s">
        <v>88</v>
      </c>
      <c r="AW134" s="12" t="s">
        <v>5</v>
      </c>
      <c r="AX134" s="12" t="s">
        <v>78</v>
      </c>
      <c r="AY134" s="246" t="s">
        <v>183</v>
      </c>
    </row>
    <row r="135" s="13" customFormat="1">
      <c r="B135" s="247"/>
      <c r="C135" s="248"/>
      <c r="D135" s="232" t="s">
        <v>195</v>
      </c>
      <c r="E135" s="249" t="s">
        <v>20</v>
      </c>
      <c r="F135" s="250" t="s">
        <v>197</v>
      </c>
      <c r="G135" s="248"/>
      <c r="H135" s="251">
        <v>50.625</v>
      </c>
      <c r="I135" s="252"/>
      <c r="J135" s="252"/>
      <c r="K135" s="248"/>
      <c r="L135" s="248"/>
      <c r="M135" s="253"/>
      <c r="N135" s="254"/>
      <c r="O135" s="255"/>
      <c r="P135" s="255"/>
      <c r="Q135" s="255"/>
      <c r="R135" s="255"/>
      <c r="S135" s="255"/>
      <c r="T135" s="255"/>
      <c r="U135" s="255"/>
      <c r="V135" s="255"/>
      <c r="W135" s="255"/>
      <c r="X135" s="255"/>
      <c r="Y135" s="256"/>
      <c r="AT135" s="257" t="s">
        <v>195</v>
      </c>
      <c r="AU135" s="257" t="s">
        <v>88</v>
      </c>
      <c r="AV135" s="13" t="s">
        <v>129</v>
      </c>
      <c r="AW135" s="13" t="s">
        <v>5</v>
      </c>
      <c r="AX135" s="13" t="s">
        <v>86</v>
      </c>
      <c r="AY135" s="257" t="s">
        <v>183</v>
      </c>
    </row>
    <row r="136" s="1" customFormat="1" ht="24" customHeight="1">
      <c r="B136" s="39"/>
      <c r="C136" s="218" t="s">
        <v>252</v>
      </c>
      <c r="D136" s="260" t="s">
        <v>185</v>
      </c>
      <c r="E136" s="219" t="s">
        <v>265</v>
      </c>
      <c r="F136" s="220" t="s">
        <v>266</v>
      </c>
      <c r="G136" s="221" t="s">
        <v>224</v>
      </c>
      <c r="H136" s="222">
        <v>15.188000000000001</v>
      </c>
      <c r="I136" s="223"/>
      <c r="J136" s="223"/>
      <c r="K136" s="224">
        <f>ROUND(P136*H136,2)</f>
        <v>0</v>
      </c>
      <c r="L136" s="220" t="s">
        <v>189</v>
      </c>
      <c r="M136" s="44"/>
      <c r="N136" s="225" t="s">
        <v>20</v>
      </c>
      <c r="O136" s="226" t="s">
        <v>47</v>
      </c>
      <c r="P136" s="227">
        <f>I136+J136</f>
        <v>0</v>
      </c>
      <c r="Q136" s="227">
        <f>ROUND(I136*H136,2)</f>
        <v>0</v>
      </c>
      <c r="R136" s="227">
        <f>ROUND(J136*H136,2)</f>
        <v>0</v>
      </c>
      <c r="S136" s="84"/>
      <c r="T136" s="228">
        <f>S136*H136</f>
        <v>0</v>
      </c>
      <c r="U136" s="228">
        <v>0</v>
      </c>
      <c r="V136" s="228">
        <f>U136*H136</f>
        <v>0</v>
      </c>
      <c r="W136" s="228">
        <v>0</v>
      </c>
      <c r="X136" s="228">
        <f>W136*H136</f>
        <v>0</v>
      </c>
      <c r="Y136" s="229" t="s">
        <v>20</v>
      </c>
      <c r="AR136" s="230" t="s">
        <v>129</v>
      </c>
      <c r="AT136" s="230" t="s">
        <v>185</v>
      </c>
      <c r="AU136" s="230" t="s">
        <v>88</v>
      </c>
      <c r="AY136" s="18" t="s">
        <v>183</v>
      </c>
      <c r="BE136" s="231">
        <f>IF(O136="základní",K136,0)</f>
        <v>0</v>
      </c>
      <c r="BF136" s="231">
        <f>IF(O136="snížená",K136,0)</f>
        <v>0</v>
      </c>
      <c r="BG136" s="231">
        <f>IF(O136="zákl. přenesená",K136,0)</f>
        <v>0</v>
      </c>
      <c r="BH136" s="231">
        <f>IF(O136="sníž. přenesená",K136,0)</f>
        <v>0</v>
      </c>
      <c r="BI136" s="231">
        <f>IF(O136="nulová",K136,0)</f>
        <v>0</v>
      </c>
      <c r="BJ136" s="18" t="s">
        <v>86</v>
      </c>
      <c r="BK136" s="231">
        <f>ROUND(P136*H136,2)</f>
        <v>0</v>
      </c>
      <c r="BL136" s="18" t="s">
        <v>129</v>
      </c>
      <c r="BM136" s="230" t="s">
        <v>267</v>
      </c>
    </row>
    <row r="137" s="1" customFormat="1">
      <c r="B137" s="39"/>
      <c r="C137" s="40"/>
      <c r="D137" s="232" t="s">
        <v>191</v>
      </c>
      <c r="E137" s="40"/>
      <c r="F137" s="233" t="s">
        <v>268</v>
      </c>
      <c r="G137" s="40"/>
      <c r="H137" s="40"/>
      <c r="I137" s="138"/>
      <c r="J137" s="138"/>
      <c r="K137" s="40"/>
      <c r="L137" s="40"/>
      <c r="M137" s="44"/>
      <c r="N137" s="234"/>
      <c r="O137" s="84"/>
      <c r="P137" s="84"/>
      <c r="Q137" s="84"/>
      <c r="R137" s="84"/>
      <c r="S137" s="84"/>
      <c r="T137" s="84"/>
      <c r="U137" s="84"/>
      <c r="V137" s="84"/>
      <c r="W137" s="84"/>
      <c r="X137" s="84"/>
      <c r="Y137" s="85"/>
      <c r="AT137" s="18" t="s">
        <v>191</v>
      </c>
      <c r="AU137" s="18" t="s">
        <v>88</v>
      </c>
    </row>
    <row r="138" s="1" customFormat="1">
      <c r="B138" s="39"/>
      <c r="C138" s="40"/>
      <c r="D138" s="232" t="s">
        <v>193</v>
      </c>
      <c r="E138" s="40"/>
      <c r="F138" s="235" t="s">
        <v>241</v>
      </c>
      <c r="G138" s="40"/>
      <c r="H138" s="40"/>
      <c r="I138" s="138"/>
      <c r="J138" s="138"/>
      <c r="K138" s="40"/>
      <c r="L138" s="40"/>
      <c r="M138" s="44"/>
      <c r="N138" s="234"/>
      <c r="O138" s="84"/>
      <c r="P138" s="84"/>
      <c r="Q138" s="84"/>
      <c r="R138" s="84"/>
      <c r="S138" s="84"/>
      <c r="T138" s="84"/>
      <c r="U138" s="84"/>
      <c r="V138" s="84"/>
      <c r="W138" s="84"/>
      <c r="X138" s="84"/>
      <c r="Y138" s="85"/>
      <c r="AT138" s="18" t="s">
        <v>193</v>
      </c>
      <c r="AU138" s="18" t="s">
        <v>88</v>
      </c>
    </row>
    <row r="139" s="12" customFormat="1">
      <c r="B139" s="236"/>
      <c r="C139" s="237"/>
      <c r="D139" s="232" t="s">
        <v>195</v>
      </c>
      <c r="E139" s="238" t="s">
        <v>20</v>
      </c>
      <c r="F139" s="239" t="s">
        <v>847</v>
      </c>
      <c r="G139" s="237"/>
      <c r="H139" s="240">
        <v>15.188000000000001</v>
      </c>
      <c r="I139" s="241"/>
      <c r="J139" s="241"/>
      <c r="K139" s="237"/>
      <c r="L139" s="237"/>
      <c r="M139" s="242"/>
      <c r="N139" s="243"/>
      <c r="O139" s="244"/>
      <c r="P139" s="244"/>
      <c r="Q139" s="244"/>
      <c r="R139" s="244"/>
      <c r="S139" s="244"/>
      <c r="T139" s="244"/>
      <c r="U139" s="244"/>
      <c r="V139" s="244"/>
      <c r="W139" s="244"/>
      <c r="X139" s="244"/>
      <c r="Y139" s="245"/>
      <c r="AT139" s="246" t="s">
        <v>195</v>
      </c>
      <c r="AU139" s="246" t="s">
        <v>88</v>
      </c>
      <c r="AV139" s="12" t="s">
        <v>88</v>
      </c>
      <c r="AW139" s="12" t="s">
        <v>5</v>
      </c>
      <c r="AX139" s="12" t="s">
        <v>78</v>
      </c>
      <c r="AY139" s="246" t="s">
        <v>183</v>
      </c>
    </row>
    <row r="140" s="13" customFormat="1">
      <c r="B140" s="247"/>
      <c r="C140" s="248"/>
      <c r="D140" s="232" t="s">
        <v>195</v>
      </c>
      <c r="E140" s="249" t="s">
        <v>20</v>
      </c>
      <c r="F140" s="250" t="s">
        <v>197</v>
      </c>
      <c r="G140" s="248"/>
      <c r="H140" s="251">
        <v>15.188000000000001</v>
      </c>
      <c r="I140" s="252"/>
      <c r="J140" s="252"/>
      <c r="K140" s="248"/>
      <c r="L140" s="248"/>
      <c r="M140" s="253"/>
      <c r="N140" s="254"/>
      <c r="O140" s="255"/>
      <c r="P140" s="255"/>
      <c r="Q140" s="255"/>
      <c r="R140" s="255"/>
      <c r="S140" s="255"/>
      <c r="T140" s="255"/>
      <c r="U140" s="255"/>
      <c r="V140" s="255"/>
      <c r="W140" s="255"/>
      <c r="X140" s="255"/>
      <c r="Y140" s="256"/>
      <c r="AT140" s="257" t="s">
        <v>195</v>
      </c>
      <c r="AU140" s="257" t="s">
        <v>88</v>
      </c>
      <c r="AV140" s="13" t="s">
        <v>129</v>
      </c>
      <c r="AW140" s="13" t="s">
        <v>5</v>
      </c>
      <c r="AX140" s="13" t="s">
        <v>86</v>
      </c>
      <c r="AY140" s="257" t="s">
        <v>183</v>
      </c>
    </row>
    <row r="141" s="1" customFormat="1" ht="24" customHeight="1">
      <c r="B141" s="39"/>
      <c r="C141" s="218" t="s">
        <v>258</v>
      </c>
      <c r="D141" s="260" t="s">
        <v>185</v>
      </c>
      <c r="E141" s="219" t="s">
        <v>270</v>
      </c>
      <c r="F141" s="220" t="s">
        <v>271</v>
      </c>
      <c r="G141" s="221" t="s">
        <v>224</v>
      </c>
      <c r="H141" s="222">
        <v>5.0629999999999997</v>
      </c>
      <c r="I141" s="223"/>
      <c r="J141" s="223"/>
      <c r="K141" s="224">
        <f>ROUND(P141*H141,2)</f>
        <v>0</v>
      </c>
      <c r="L141" s="220" t="s">
        <v>189</v>
      </c>
      <c r="M141" s="44"/>
      <c r="N141" s="225" t="s">
        <v>20</v>
      </c>
      <c r="O141" s="226" t="s">
        <v>47</v>
      </c>
      <c r="P141" s="227">
        <f>I141+J141</f>
        <v>0</v>
      </c>
      <c r="Q141" s="227">
        <f>ROUND(I141*H141,2)</f>
        <v>0</v>
      </c>
      <c r="R141" s="227">
        <f>ROUND(J141*H141,2)</f>
        <v>0</v>
      </c>
      <c r="S141" s="84"/>
      <c r="T141" s="228">
        <f>S141*H141</f>
        <v>0</v>
      </c>
      <c r="U141" s="228">
        <v>0</v>
      </c>
      <c r="V141" s="228">
        <f>U141*H141</f>
        <v>0</v>
      </c>
      <c r="W141" s="228">
        <v>0</v>
      </c>
      <c r="X141" s="228">
        <f>W141*H141</f>
        <v>0</v>
      </c>
      <c r="Y141" s="229" t="s">
        <v>20</v>
      </c>
      <c r="AR141" s="230" t="s">
        <v>129</v>
      </c>
      <c r="AT141" s="230" t="s">
        <v>185</v>
      </c>
      <c r="AU141" s="230" t="s">
        <v>88</v>
      </c>
      <c r="AY141" s="18" t="s">
        <v>183</v>
      </c>
      <c r="BE141" s="231">
        <f>IF(O141="základní",K141,0)</f>
        <v>0</v>
      </c>
      <c r="BF141" s="231">
        <f>IF(O141="snížená",K141,0)</f>
        <v>0</v>
      </c>
      <c r="BG141" s="231">
        <f>IF(O141="zákl. přenesená",K141,0)</f>
        <v>0</v>
      </c>
      <c r="BH141" s="231">
        <f>IF(O141="sníž. přenesená",K141,0)</f>
        <v>0</v>
      </c>
      <c r="BI141" s="231">
        <f>IF(O141="nulová",K141,0)</f>
        <v>0</v>
      </c>
      <c r="BJ141" s="18" t="s">
        <v>86</v>
      </c>
      <c r="BK141" s="231">
        <f>ROUND(P141*H141,2)</f>
        <v>0</v>
      </c>
      <c r="BL141" s="18" t="s">
        <v>129</v>
      </c>
      <c r="BM141" s="230" t="s">
        <v>272</v>
      </c>
    </row>
    <row r="142" s="1" customFormat="1">
      <c r="B142" s="39"/>
      <c r="C142" s="40"/>
      <c r="D142" s="232" t="s">
        <v>191</v>
      </c>
      <c r="E142" s="40"/>
      <c r="F142" s="233" t="s">
        <v>273</v>
      </c>
      <c r="G142" s="40"/>
      <c r="H142" s="40"/>
      <c r="I142" s="138"/>
      <c r="J142" s="138"/>
      <c r="K142" s="40"/>
      <c r="L142" s="40"/>
      <c r="M142" s="44"/>
      <c r="N142" s="234"/>
      <c r="O142" s="84"/>
      <c r="P142" s="84"/>
      <c r="Q142" s="84"/>
      <c r="R142" s="84"/>
      <c r="S142" s="84"/>
      <c r="T142" s="84"/>
      <c r="U142" s="84"/>
      <c r="V142" s="84"/>
      <c r="W142" s="84"/>
      <c r="X142" s="84"/>
      <c r="Y142" s="85"/>
      <c r="AT142" s="18" t="s">
        <v>191</v>
      </c>
      <c r="AU142" s="18" t="s">
        <v>88</v>
      </c>
    </row>
    <row r="143" s="1" customFormat="1">
      <c r="B143" s="39"/>
      <c r="C143" s="40"/>
      <c r="D143" s="232" t="s">
        <v>193</v>
      </c>
      <c r="E143" s="40"/>
      <c r="F143" s="235" t="s">
        <v>241</v>
      </c>
      <c r="G143" s="40"/>
      <c r="H143" s="40"/>
      <c r="I143" s="138"/>
      <c r="J143" s="138"/>
      <c r="K143" s="40"/>
      <c r="L143" s="40"/>
      <c r="M143" s="44"/>
      <c r="N143" s="234"/>
      <c r="O143" s="84"/>
      <c r="P143" s="84"/>
      <c r="Q143" s="84"/>
      <c r="R143" s="84"/>
      <c r="S143" s="84"/>
      <c r="T143" s="84"/>
      <c r="U143" s="84"/>
      <c r="V143" s="84"/>
      <c r="W143" s="84"/>
      <c r="X143" s="84"/>
      <c r="Y143" s="85"/>
      <c r="AT143" s="18" t="s">
        <v>193</v>
      </c>
      <c r="AU143" s="18" t="s">
        <v>88</v>
      </c>
    </row>
    <row r="144" s="12" customFormat="1">
      <c r="B144" s="236"/>
      <c r="C144" s="237"/>
      <c r="D144" s="232" t="s">
        <v>195</v>
      </c>
      <c r="E144" s="238" t="s">
        <v>20</v>
      </c>
      <c r="F144" s="239" t="s">
        <v>1043</v>
      </c>
      <c r="G144" s="237"/>
      <c r="H144" s="240">
        <v>5.0629999999999997</v>
      </c>
      <c r="I144" s="241"/>
      <c r="J144" s="241"/>
      <c r="K144" s="237"/>
      <c r="L144" s="237"/>
      <c r="M144" s="242"/>
      <c r="N144" s="243"/>
      <c r="O144" s="244"/>
      <c r="P144" s="244"/>
      <c r="Q144" s="244"/>
      <c r="R144" s="244"/>
      <c r="S144" s="244"/>
      <c r="T144" s="244"/>
      <c r="U144" s="244"/>
      <c r="V144" s="244"/>
      <c r="W144" s="244"/>
      <c r="X144" s="244"/>
      <c r="Y144" s="245"/>
      <c r="AT144" s="246" t="s">
        <v>195</v>
      </c>
      <c r="AU144" s="246" t="s">
        <v>88</v>
      </c>
      <c r="AV144" s="12" t="s">
        <v>88</v>
      </c>
      <c r="AW144" s="12" t="s">
        <v>5</v>
      </c>
      <c r="AX144" s="12" t="s">
        <v>78</v>
      </c>
      <c r="AY144" s="246" t="s">
        <v>183</v>
      </c>
    </row>
    <row r="145" s="13" customFormat="1">
      <c r="B145" s="247"/>
      <c r="C145" s="248"/>
      <c r="D145" s="232" t="s">
        <v>195</v>
      </c>
      <c r="E145" s="249" t="s">
        <v>20</v>
      </c>
      <c r="F145" s="250" t="s">
        <v>197</v>
      </c>
      <c r="G145" s="248"/>
      <c r="H145" s="251">
        <v>5.0629999999999997</v>
      </c>
      <c r="I145" s="252"/>
      <c r="J145" s="252"/>
      <c r="K145" s="248"/>
      <c r="L145" s="248"/>
      <c r="M145" s="253"/>
      <c r="N145" s="254"/>
      <c r="O145" s="255"/>
      <c r="P145" s="255"/>
      <c r="Q145" s="255"/>
      <c r="R145" s="255"/>
      <c r="S145" s="255"/>
      <c r="T145" s="255"/>
      <c r="U145" s="255"/>
      <c r="V145" s="255"/>
      <c r="W145" s="255"/>
      <c r="X145" s="255"/>
      <c r="Y145" s="256"/>
      <c r="AT145" s="257" t="s">
        <v>195</v>
      </c>
      <c r="AU145" s="257" t="s">
        <v>88</v>
      </c>
      <c r="AV145" s="13" t="s">
        <v>129</v>
      </c>
      <c r="AW145" s="13" t="s">
        <v>5</v>
      </c>
      <c r="AX145" s="13" t="s">
        <v>86</v>
      </c>
      <c r="AY145" s="257" t="s">
        <v>183</v>
      </c>
    </row>
    <row r="146" s="1" customFormat="1" ht="24" customHeight="1">
      <c r="B146" s="39"/>
      <c r="C146" s="218" t="s">
        <v>264</v>
      </c>
      <c r="D146" s="294" t="s">
        <v>185</v>
      </c>
      <c r="E146" s="219" t="s">
        <v>275</v>
      </c>
      <c r="F146" s="220" t="s">
        <v>276</v>
      </c>
      <c r="G146" s="221" t="s">
        <v>224</v>
      </c>
      <c r="H146" s="222">
        <v>5.2649999999999997</v>
      </c>
      <c r="I146" s="223"/>
      <c r="J146" s="223"/>
      <c r="K146" s="224">
        <f>ROUND(P146*H146,2)</f>
        <v>0</v>
      </c>
      <c r="L146" s="220" t="s">
        <v>189</v>
      </c>
      <c r="M146" s="44"/>
      <c r="N146" s="225" t="s">
        <v>20</v>
      </c>
      <c r="O146" s="226" t="s">
        <v>47</v>
      </c>
      <c r="P146" s="227">
        <f>I146+J146</f>
        <v>0</v>
      </c>
      <c r="Q146" s="227">
        <f>ROUND(I146*H146,2)</f>
        <v>0</v>
      </c>
      <c r="R146" s="227">
        <f>ROUND(J146*H146,2)</f>
        <v>0</v>
      </c>
      <c r="S146" s="84"/>
      <c r="T146" s="228">
        <f>S146*H146</f>
        <v>0</v>
      </c>
      <c r="U146" s="228">
        <v>0</v>
      </c>
      <c r="V146" s="228">
        <f>U146*H146</f>
        <v>0</v>
      </c>
      <c r="W146" s="228">
        <v>0</v>
      </c>
      <c r="X146" s="228">
        <f>W146*H146</f>
        <v>0</v>
      </c>
      <c r="Y146" s="229" t="s">
        <v>20</v>
      </c>
      <c r="AR146" s="230" t="s">
        <v>129</v>
      </c>
      <c r="AT146" s="230" t="s">
        <v>185</v>
      </c>
      <c r="AU146" s="230" t="s">
        <v>88</v>
      </c>
      <c r="AY146" s="18" t="s">
        <v>183</v>
      </c>
      <c r="BE146" s="231">
        <f>IF(O146="základní",K146,0)</f>
        <v>0</v>
      </c>
      <c r="BF146" s="231">
        <f>IF(O146="snížená",K146,0)</f>
        <v>0</v>
      </c>
      <c r="BG146" s="231">
        <f>IF(O146="zákl. přenesená",K146,0)</f>
        <v>0</v>
      </c>
      <c r="BH146" s="231">
        <f>IF(O146="sníž. přenesená",K146,0)</f>
        <v>0</v>
      </c>
      <c r="BI146" s="231">
        <f>IF(O146="nulová",K146,0)</f>
        <v>0</v>
      </c>
      <c r="BJ146" s="18" t="s">
        <v>86</v>
      </c>
      <c r="BK146" s="231">
        <f>ROUND(P146*H146,2)</f>
        <v>0</v>
      </c>
      <c r="BL146" s="18" t="s">
        <v>129</v>
      </c>
      <c r="BM146" s="230" t="s">
        <v>277</v>
      </c>
    </row>
    <row r="147" s="1" customFormat="1">
      <c r="B147" s="39"/>
      <c r="C147" s="40"/>
      <c r="D147" s="232" t="s">
        <v>191</v>
      </c>
      <c r="E147" s="40"/>
      <c r="F147" s="233" t="s">
        <v>278</v>
      </c>
      <c r="G147" s="40"/>
      <c r="H147" s="40"/>
      <c r="I147" s="138"/>
      <c r="J147" s="138"/>
      <c r="K147" s="40"/>
      <c r="L147" s="40"/>
      <c r="M147" s="44"/>
      <c r="N147" s="234"/>
      <c r="O147" s="84"/>
      <c r="P147" s="84"/>
      <c r="Q147" s="84"/>
      <c r="R147" s="84"/>
      <c r="S147" s="84"/>
      <c r="T147" s="84"/>
      <c r="U147" s="84"/>
      <c r="V147" s="84"/>
      <c r="W147" s="84"/>
      <c r="X147" s="84"/>
      <c r="Y147" s="85"/>
      <c r="AT147" s="18" t="s">
        <v>191</v>
      </c>
      <c r="AU147" s="18" t="s">
        <v>88</v>
      </c>
    </row>
    <row r="148" s="1" customFormat="1">
      <c r="B148" s="39"/>
      <c r="C148" s="40"/>
      <c r="D148" s="232" t="s">
        <v>193</v>
      </c>
      <c r="E148" s="40"/>
      <c r="F148" s="235" t="s">
        <v>279</v>
      </c>
      <c r="G148" s="40"/>
      <c r="H148" s="40"/>
      <c r="I148" s="138"/>
      <c r="J148" s="138"/>
      <c r="K148" s="40"/>
      <c r="L148" s="40"/>
      <c r="M148" s="44"/>
      <c r="N148" s="234"/>
      <c r="O148" s="84"/>
      <c r="P148" s="84"/>
      <c r="Q148" s="84"/>
      <c r="R148" s="84"/>
      <c r="S148" s="84"/>
      <c r="T148" s="84"/>
      <c r="U148" s="84"/>
      <c r="V148" s="84"/>
      <c r="W148" s="84"/>
      <c r="X148" s="84"/>
      <c r="Y148" s="85"/>
      <c r="AT148" s="18" t="s">
        <v>193</v>
      </c>
      <c r="AU148" s="18" t="s">
        <v>88</v>
      </c>
    </row>
    <row r="149" s="14" customFormat="1">
      <c r="B149" s="261"/>
      <c r="C149" s="262"/>
      <c r="D149" s="232" t="s">
        <v>195</v>
      </c>
      <c r="E149" s="263" t="s">
        <v>20</v>
      </c>
      <c r="F149" s="264" t="s">
        <v>280</v>
      </c>
      <c r="G149" s="262"/>
      <c r="H149" s="263" t="s">
        <v>20</v>
      </c>
      <c r="I149" s="265"/>
      <c r="J149" s="265"/>
      <c r="K149" s="262"/>
      <c r="L149" s="262"/>
      <c r="M149" s="266"/>
      <c r="N149" s="267"/>
      <c r="O149" s="268"/>
      <c r="P149" s="268"/>
      <c r="Q149" s="268"/>
      <c r="R149" s="268"/>
      <c r="S149" s="268"/>
      <c r="T149" s="268"/>
      <c r="U149" s="268"/>
      <c r="V149" s="268"/>
      <c r="W149" s="268"/>
      <c r="X149" s="268"/>
      <c r="Y149" s="269"/>
      <c r="AT149" s="270" t="s">
        <v>195</v>
      </c>
      <c r="AU149" s="270" t="s">
        <v>88</v>
      </c>
      <c r="AV149" s="14" t="s">
        <v>86</v>
      </c>
      <c r="AW149" s="14" t="s">
        <v>5</v>
      </c>
      <c r="AX149" s="14" t="s">
        <v>78</v>
      </c>
      <c r="AY149" s="270" t="s">
        <v>183</v>
      </c>
    </row>
    <row r="150" s="14" customFormat="1">
      <c r="B150" s="261"/>
      <c r="C150" s="262"/>
      <c r="D150" s="232" t="s">
        <v>195</v>
      </c>
      <c r="E150" s="263" t="s">
        <v>20</v>
      </c>
      <c r="F150" s="264" t="s">
        <v>281</v>
      </c>
      <c r="G150" s="262"/>
      <c r="H150" s="263" t="s">
        <v>20</v>
      </c>
      <c r="I150" s="265"/>
      <c r="J150" s="265"/>
      <c r="K150" s="262"/>
      <c r="L150" s="262"/>
      <c r="M150" s="266"/>
      <c r="N150" s="267"/>
      <c r="O150" s="268"/>
      <c r="P150" s="268"/>
      <c r="Q150" s="268"/>
      <c r="R150" s="268"/>
      <c r="S150" s="268"/>
      <c r="T150" s="268"/>
      <c r="U150" s="268"/>
      <c r="V150" s="268"/>
      <c r="W150" s="268"/>
      <c r="X150" s="268"/>
      <c r="Y150" s="269"/>
      <c r="AT150" s="270" t="s">
        <v>195</v>
      </c>
      <c r="AU150" s="270" t="s">
        <v>88</v>
      </c>
      <c r="AV150" s="14" t="s">
        <v>86</v>
      </c>
      <c r="AW150" s="14" t="s">
        <v>5</v>
      </c>
      <c r="AX150" s="14" t="s">
        <v>78</v>
      </c>
      <c r="AY150" s="270" t="s">
        <v>183</v>
      </c>
    </row>
    <row r="151" s="12" customFormat="1">
      <c r="B151" s="236"/>
      <c r="C151" s="237"/>
      <c r="D151" s="232" t="s">
        <v>195</v>
      </c>
      <c r="E151" s="238" t="s">
        <v>20</v>
      </c>
      <c r="F151" s="239" t="s">
        <v>1044</v>
      </c>
      <c r="G151" s="237"/>
      <c r="H151" s="240">
        <v>2.2799999999999998</v>
      </c>
      <c r="I151" s="241"/>
      <c r="J151" s="241"/>
      <c r="K151" s="237"/>
      <c r="L151" s="237"/>
      <c r="M151" s="242"/>
      <c r="N151" s="243"/>
      <c r="O151" s="244"/>
      <c r="P151" s="244"/>
      <c r="Q151" s="244"/>
      <c r="R151" s="244"/>
      <c r="S151" s="244"/>
      <c r="T151" s="244"/>
      <c r="U151" s="244"/>
      <c r="V151" s="244"/>
      <c r="W151" s="244"/>
      <c r="X151" s="244"/>
      <c r="Y151" s="245"/>
      <c r="AT151" s="246" t="s">
        <v>195</v>
      </c>
      <c r="AU151" s="246" t="s">
        <v>88</v>
      </c>
      <c r="AV151" s="12" t="s">
        <v>88</v>
      </c>
      <c r="AW151" s="12" t="s">
        <v>5</v>
      </c>
      <c r="AX151" s="12" t="s">
        <v>78</v>
      </c>
      <c r="AY151" s="246" t="s">
        <v>183</v>
      </c>
    </row>
    <row r="152" s="12" customFormat="1">
      <c r="B152" s="236"/>
      <c r="C152" s="237"/>
      <c r="D152" s="232" t="s">
        <v>195</v>
      </c>
      <c r="E152" s="238" t="s">
        <v>20</v>
      </c>
      <c r="F152" s="239" t="s">
        <v>1045</v>
      </c>
      <c r="G152" s="237"/>
      <c r="H152" s="240">
        <v>1.6799999999999999</v>
      </c>
      <c r="I152" s="241"/>
      <c r="J152" s="241"/>
      <c r="K152" s="237"/>
      <c r="L152" s="237"/>
      <c r="M152" s="242"/>
      <c r="N152" s="243"/>
      <c r="O152" s="244"/>
      <c r="P152" s="244"/>
      <c r="Q152" s="244"/>
      <c r="R152" s="244"/>
      <c r="S152" s="244"/>
      <c r="T152" s="244"/>
      <c r="U152" s="244"/>
      <c r="V152" s="244"/>
      <c r="W152" s="244"/>
      <c r="X152" s="244"/>
      <c r="Y152" s="245"/>
      <c r="AT152" s="246" t="s">
        <v>195</v>
      </c>
      <c r="AU152" s="246" t="s">
        <v>88</v>
      </c>
      <c r="AV152" s="12" t="s">
        <v>88</v>
      </c>
      <c r="AW152" s="12" t="s">
        <v>5</v>
      </c>
      <c r="AX152" s="12" t="s">
        <v>78</v>
      </c>
      <c r="AY152" s="246" t="s">
        <v>183</v>
      </c>
    </row>
    <row r="153" s="12" customFormat="1">
      <c r="B153" s="236"/>
      <c r="C153" s="237"/>
      <c r="D153" s="232" t="s">
        <v>195</v>
      </c>
      <c r="E153" s="238" t="s">
        <v>20</v>
      </c>
      <c r="F153" s="239" t="s">
        <v>1046</v>
      </c>
      <c r="G153" s="237"/>
      <c r="H153" s="240">
        <v>1.5600000000000001</v>
      </c>
      <c r="I153" s="241"/>
      <c r="J153" s="241"/>
      <c r="K153" s="237"/>
      <c r="L153" s="237"/>
      <c r="M153" s="242"/>
      <c r="N153" s="243"/>
      <c r="O153" s="244"/>
      <c r="P153" s="244"/>
      <c r="Q153" s="244"/>
      <c r="R153" s="244"/>
      <c r="S153" s="244"/>
      <c r="T153" s="244"/>
      <c r="U153" s="244"/>
      <c r="V153" s="244"/>
      <c r="W153" s="244"/>
      <c r="X153" s="244"/>
      <c r="Y153" s="245"/>
      <c r="AT153" s="246" t="s">
        <v>195</v>
      </c>
      <c r="AU153" s="246" t="s">
        <v>88</v>
      </c>
      <c r="AV153" s="12" t="s">
        <v>88</v>
      </c>
      <c r="AW153" s="12" t="s">
        <v>5</v>
      </c>
      <c r="AX153" s="12" t="s">
        <v>78</v>
      </c>
      <c r="AY153" s="246" t="s">
        <v>183</v>
      </c>
    </row>
    <row r="154" s="15" customFormat="1">
      <c r="B154" s="271"/>
      <c r="C154" s="272"/>
      <c r="D154" s="232" t="s">
        <v>195</v>
      </c>
      <c r="E154" s="273" t="s">
        <v>136</v>
      </c>
      <c r="F154" s="274" t="s">
        <v>286</v>
      </c>
      <c r="G154" s="272"/>
      <c r="H154" s="275">
        <v>5.5199999999999996</v>
      </c>
      <c r="I154" s="276"/>
      <c r="J154" s="276"/>
      <c r="K154" s="272"/>
      <c r="L154" s="272"/>
      <c r="M154" s="277"/>
      <c r="N154" s="278"/>
      <c r="O154" s="279"/>
      <c r="P154" s="279"/>
      <c r="Q154" s="279"/>
      <c r="R154" s="279"/>
      <c r="S154" s="279"/>
      <c r="T154" s="279"/>
      <c r="U154" s="279"/>
      <c r="V154" s="279"/>
      <c r="W154" s="279"/>
      <c r="X154" s="279"/>
      <c r="Y154" s="280"/>
      <c r="AT154" s="281" t="s">
        <v>195</v>
      </c>
      <c r="AU154" s="281" t="s">
        <v>88</v>
      </c>
      <c r="AV154" s="15" t="s">
        <v>205</v>
      </c>
      <c r="AW154" s="15" t="s">
        <v>5</v>
      </c>
      <c r="AX154" s="15" t="s">
        <v>78</v>
      </c>
      <c r="AY154" s="281" t="s">
        <v>183</v>
      </c>
    </row>
    <row r="155" s="14" customFormat="1">
      <c r="B155" s="261"/>
      <c r="C155" s="262"/>
      <c r="D155" s="232" t="s">
        <v>195</v>
      </c>
      <c r="E155" s="263" t="s">
        <v>20</v>
      </c>
      <c r="F155" s="264" t="s">
        <v>287</v>
      </c>
      <c r="G155" s="262"/>
      <c r="H155" s="263" t="s">
        <v>20</v>
      </c>
      <c r="I155" s="265"/>
      <c r="J155" s="265"/>
      <c r="K155" s="262"/>
      <c r="L155" s="262"/>
      <c r="M155" s="266"/>
      <c r="N155" s="267"/>
      <c r="O155" s="268"/>
      <c r="P155" s="268"/>
      <c r="Q155" s="268"/>
      <c r="R155" s="268"/>
      <c r="S155" s="268"/>
      <c r="T155" s="268"/>
      <c r="U155" s="268"/>
      <c r="V155" s="268"/>
      <c r="W155" s="268"/>
      <c r="X155" s="268"/>
      <c r="Y155" s="269"/>
      <c r="AT155" s="270" t="s">
        <v>195</v>
      </c>
      <c r="AU155" s="270" t="s">
        <v>88</v>
      </c>
      <c r="AV155" s="14" t="s">
        <v>86</v>
      </c>
      <c r="AW155" s="14" t="s">
        <v>5</v>
      </c>
      <c r="AX155" s="14" t="s">
        <v>78</v>
      </c>
      <c r="AY155" s="270" t="s">
        <v>183</v>
      </c>
    </row>
    <row r="156" s="12" customFormat="1">
      <c r="B156" s="236"/>
      <c r="C156" s="237"/>
      <c r="D156" s="232" t="s">
        <v>195</v>
      </c>
      <c r="E156" s="238" t="s">
        <v>20</v>
      </c>
      <c r="F156" s="239" t="s">
        <v>1047</v>
      </c>
      <c r="G156" s="237"/>
      <c r="H156" s="240">
        <v>0.98999999999999999</v>
      </c>
      <c r="I156" s="241"/>
      <c r="J156" s="241"/>
      <c r="K156" s="237"/>
      <c r="L156" s="237"/>
      <c r="M156" s="242"/>
      <c r="N156" s="243"/>
      <c r="O156" s="244"/>
      <c r="P156" s="244"/>
      <c r="Q156" s="244"/>
      <c r="R156" s="244"/>
      <c r="S156" s="244"/>
      <c r="T156" s="244"/>
      <c r="U156" s="244"/>
      <c r="V156" s="244"/>
      <c r="W156" s="244"/>
      <c r="X156" s="244"/>
      <c r="Y156" s="245"/>
      <c r="AT156" s="246" t="s">
        <v>195</v>
      </c>
      <c r="AU156" s="246" t="s">
        <v>88</v>
      </c>
      <c r="AV156" s="12" t="s">
        <v>88</v>
      </c>
      <c r="AW156" s="12" t="s">
        <v>5</v>
      </c>
      <c r="AX156" s="12" t="s">
        <v>78</v>
      </c>
      <c r="AY156" s="246" t="s">
        <v>183</v>
      </c>
    </row>
    <row r="157" s="12" customFormat="1">
      <c r="B157" s="236"/>
      <c r="C157" s="237"/>
      <c r="D157" s="232" t="s">
        <v>195</v>
      </c>
      <c r="E157" s="238" t="s">
        <v>20</v>
      </c>
      <c r="F157" s="239" t="s">
        <v>1048</v>
      </c>
      <c r="G157" s="237"/>
      <c r="H157" s="240">
        <v>1.98</v>
      </c>
      <c r="I157" s="241"/>
      <c r="J157" s="241"/>
      <c r="K157" s="237"/>
      <c r="L157" s="237"/>
      <c r="M157" s="242"/>
      <c r="N157" s="243"/>
      <c r="O157" s="244"/>
      <c r="P157" s="244"/>
      <c r="Q157" s="244"/>
      <c r="R157" s="244"/>
      <c r="S157" s="244"/>
      <c r="T157" s="244"/>
      <c r="U157" s="244"/>
      <c r="V157" s="244"/>
      <c r="W157" s="244"/>
      <c r="X157" s="244"/>
      <c r="Y157" s="245"/>
      <c r="AT157" s="246" t="s">
        <v>195</v>
      </c>
      <c r="AU157" s="246" t="s">
        <v>88</v>
      </c>
      <c r="AV157" s="12" t="s">
        <v>88</v>
      </c>
      <c r="AW157" s="12" t="s">
        <v>5</v>
      </c>
      <c r="AX157" s="12" t="s">
        <v>78</v>
      </c>
      <c r="AY157" s="246" t="s">
        <v>183</v>
      </c>
    </row>
    <row r="158" s="12" customFormat="1">
      <c r="B158" s="236"/>
      <c r="C158" s="237"/>
      <c r="D158" s="232" t="s">
        <v>195</v>
      </c>
      <c r="E158" s="238" t="s">
        <v>20</v>
      </c>
      <c r="F158" s="239" t="s">
        <v>1049</v>
      </c>
      <c r="G158" s="237"/>
      <c r="H158" s="240">
        <v>2.04</v>
      </c>
      <c r="I158" s="241"/>
      <c r="J158" s="241"/>
      <c r="K158" s="237"/>
      <c r="L158" s="237"/>
      <c r="M158" s="242"/>
      <c r="N158" s="243"/>
      <c r="O158" s="244"/>
      <c r="P158" s="244"/>
      <c r="Q158" s="244"/>
      <c r="R158" s="244"/>
      <c r="S158" s="244"/>
      <c r="T158" s="244"/>
      <c r="U158" s="244"/>
      <c r="V158" s="244"/>
      <c r="W158" s="244"/>
      <c r="X158" s="244"/>
      <c r="Y158" s="245"/>
      <c r="AT158" s="246" t="s">
        <v>195</v>
      </c>
      <c r="AU158" s="246" t="s">
        <v>88</v>
      </c>
      <c r="AV158" s="12" t="s">
        <v>88</v>
      </c>
      <c r="AW158" s="12" t="s">
        <v>5</v>
      </c>
      <c r="AX158" s="12" t="s">
        <v>78</v>
      </c>
      <c r="AY158" s="246" t="s">
        <v>183</v>
      </c>
    </row>
    <row r="159" s="15" customFormat="1">
      <c r="B159" s="271"/>
      <c r="C159" s="272"/>
      <c r="D159" s="232" t="s">
        <v>195</v>
      </c>
      <c r="E159" s="273" t="s">
        <v>292</v>
      </c>
      <c r="F159" s="274" t="s">
        <v>286</v>
      </c>
      <c r="G159" s="272"/>
      <c r="H159" s="275">
        <v>5.0099999999999998</v>
      </c>
      <c r="I159" s="276"/>
      <c r="J159" s="276"/>
      <c r="K159" s="272"/>
      <c r="L159" s="272"/>
      <c r="M159" s="277"/>
      <c r="N159" s="278"/>
      <c r="O159" s="279"/>
      <c r="P159" s="279"/>
      <c r="Q159" s="279"/>
      <c r="R159" s="279"/>
      <c r="S159" s="279"/>
      <c r="T159" s="279"/>
      <c r="U159" s="279"/>
      <c r="V159" s="279"/>
      <c r="W159" s="279"/>
      <c r="X159" s="279"/>
      <c r="Y159" s="280"/>
      <c r="AT159" s="281" t="s">
        <v>195</v>
      </c>
      <c r="AU159" s="281" t="s">
        <v>88</v>
      </c>
      <c r="AV159" s="15" t="s">
        <v>205</v>
      </c>
      <c r="AW159" s="15" t="s">
        <v>5</v>
      </c>
      <c r="AX159" s="15" t="s">
        <v>78</v>
      </c>
      <c r="AY159" s="281" t="s">
        <v>183</v>
      </c>
    </row>
    <row r="160" s="13" customFormat="1">
      <c r="B160" s="247"/>
      <c r="C160" s="248"/>
      <c r="D160" s="232" t="s">
        <v>195</v>
      </c>
      <c r="E160" s="249" t="s">
        <v>133</v>
      </c>
      <c r="F160" s="250" t="s">
        <v>197</v>
      </c>
      <c r="G160" s="248"/>
      <c r="H160" s="251">
        <v>10.529999999999999</v>
      </c>
      <c r="I160" s="252"/>
      <c r="J160" s="252"/>
      <c r="K160" s="248"/>
      <c r="L160" s="248"/>
      <c r="M160" s="253"/>
      <c r="N160" s="254"/>
      <c r="O160" s="255"/>
      <c r="P160" s="255"/>
      <c r="Q160" s="255"/>
      <c r="R160" s="255"/>
      <c r="S160" s="255"/>
      <c r="T160" s="255"/>
      <c r="U160" s="255"/>
      <c r="V160" s="255"/>
      <c r="W160" s="255"/>
      <c r="X160" s="255"/>
      <c r="Y160" s="256"/>
      <c r="AT160" s="257" t="s">
        <v>195</v>
      </c>
      <c r="AU160" s="257" t="s">
        <v>88</v>
      </c>
      <c r="AV160" s="13" t="s">
        <v>129</v>
      </c>
      <c r="AW160" s="13" t="s">
        <v>5</v>
      </c>
      <c r="AX160" s="13" t="s">
        <v>78</v>
      </c>
      <c r="AY160" s="257" t="s">
        <v>183</v>
      </c>
    </row>
    <row r="161" s="12" customFormat="1">
      <c r="B161" s="236"/>
      <c r="C161" s="237"/>
      <c r="D161" s="232" t="s">
        <v>195</v>
      </c>
      <c r="E161" s="238" t="s">
        <v>20</v>
      </c>
      <c r="F161" s="239" t="s">
        <v>293</v>
      </c>
      <c r="G161" s="237"/>
      <c r="H161" s="240">
        <v>5.2649999999999997</v>
      </c>
      <c r="I161" s="241"/>
      <c r="J161" s="241"/>
      <c r="K161" s="237"/>
      <c r="L161" s="237"/>
      <c r="M161" s="242"/>
      <c r="N161" s="243"/>
      <c r="O161" s="244"/>
      <c r="P161" s="244"/>
      <c r="Q161" s="244"/>
      <c r="R161" s="244"/>
      <c r="S161" s="244"/>
      <c r="T161" s="244"/>
      <c r="U161" s="244"/>
      <c r="V161" s="244"/>
      <c r="W161" s="244"/>
      <c r="X161" s="244"/>
      <c r="Y161" s="245"/>
      <c r="AT161" s="246" t="s">
        <v>195</v>
      </c>
      <c r="AU161" s="246" t="s">
        <v>88</v>
      </c>
      <c r="AV161" s="12" t="s">
        <v>88</v>
      </c>
      <c r="AW161" s="12" t="s">
        <v>5</v>
      </c>
      <c r="AX161" s="12" t="s">
        <v>78</v>
      </c>
      <c r="AY161" s="246" t="s">
        <v>183</v>
      </c>
    </row>
    <row r="162" s="13" customFormat="1">
      <c r="B162" s="247"/>
      <c r="C162" s="248"/>
      <c r="D162" s="232" t="s">
        <v>195</v>
      </c>
      <c r="E162" s="249" t="s">
        <v>20</v>
      </c>
      <c r="F162" s="250" t="s">
        <v>197</v>
      </c>
      <c r="G162" s="248"/>
      <c r="H162" s="251">
        <v>5.2649999999999997</v>
      </c>
      <c r="I162" s="252"/>
      <c r="J162" s="252"/>
      <c r="K162" s="248"/>
      <c r="L162" s="248"/>
      <c r="M162" s="253"/>
      <c r="N162" s="254"/>
      <c r="O162" s="255"/>
      <c r="P162" s="255"/>
      <c r="Q162" s="255"/>
      <c r="R162" s="255"/>
      <c r="S162" s="255"/>
      <c r="T162" s="255"/>
      <c r="U162" s="255"/>
      <c r="V162" s="255"/>
      <c r="W162" s="255"/>
      <c r="X162" s="255"/>
      <c r="Y162" s="256"/>
      <c r="AT162" s="257" t="s">
        <v>195</v>
      </c>
      <c r="AU162" s="257" t="s">
        <v>88</v>
      </c>
      <c r="AV162" s="13" t="s">
        <v>129</v>
      </c>
      <c r="AW162" s="13" t="s">
        <v>5</v>
      </c>
      <c r="AX162" s="13" t="s">
        <v>86</v>
      </c>
      <c r="AY162" s="257" t="s">
        <v>183</v>
      </c>
    </row>
    <row r="163" s="1" customFormat="1" ht="24" customHeight="1">
      <c r="B163" s="39"/>
      <c r="C163" s="218" t="s">
        <v>269</v>
      </c>
      <c r="D163" s="260" t="s">
        <v>185</v>
      </c>
      <c r="E163" s="219" t="s">
        <v>294</v>
      </c>
      <c r="F163" s="220" t="s">
        <v>295</v>
      </c>
      <c r="G163" s="221" t="s">
        <v>224</v>
      </c>
      <c r="H163" s="222">
        <v>1.5800000000000001</v>
      </c>
      <c r="I163" s="223"/>
      <c r="J163" s="223"/>
      <c r="K163" s="224">
        <f>ROUND(P163*H163,2)</f>
        <v>0</v>
      </c>
      <c r="L163" s="220" t="s">
        <v>189</v>
      </c>
      <c r="M163" s="44"/>
      <c r="N163" s="225" t="s">
        <v>20</v>
      </c>
      <c r="O163" s="226" t="s">
        <v>47</v>
      </c>
      <c r="P163" s="227">
        <f>I163+J163</f>
        <v>0</v>
      </c>
      <c r="Q163" s="227">
        <f>ROUND(I163*H163,2)</f>
        <v>0</v>
      </c>
      <c r="R163" s="227">
        <f>ROUND(J163*H163,2)</f>
        <v>0</v>
      </c>
      <c r="S163" s="84"/>
      <c r="T163" s="228">
        <f>S163*H163</f>
        <v>0</v>
      </c>
      <c r="U163" s="228">
        <v>0</v>
      </c>
      <c r="V163" s="228">
        <f>U163*H163</f>
        <v>0</v>
      </c>
      <c r="W163" s="228">
        <v>0</v>
      </c>
      <c r="X163" s="228">
        <f>W163*H163</f>
        <v>0</v>
      </c>
      <c r="Y163" s="229" t="s">
        <v>20</v>
      </c>
      <c r="AR163" s="230" t="s">
        <v>129</v>
      </c>
      <c r="AT163" s="230" t="s">
        <v>185</v>
      </c>
      <c r="AU163" s="230" t="s">
        <v>88</v>
      </c>
      <c r="AY163" s="18" t="s">
        <v>183</v>
      </c>
      <c r="BE163" s="231">
        <f>IF(O163="základní",K163,0)</f>
        <v>0</v>
      </c>
      <c r="BF163" s="231">
        <f>IF(O163="snížená",K163,0)</f>
        <v>0</v>
      </c>
      <c r="BG163" s="231">
        <f>IF(O163="zákl. přenesená",K163,0)</f>
        <v>0</v>
      </c>
      <c r="BH163" s="231">
        <f>IF(O163="sníž. přenesená",K163,0)</f>
        <v>0</v>
      </c>
      <c r="BI163" s="231">
        <f>IF(O163="nulová",K163,0)</f>
        <v>0</v>
      </c>
      <c r="BJ163" s="18" t="s">
        <v>86</v>
      </c>
      <c r="BK163" s="231">
        <f>ROUND(P163*H163,2)</f>
        <v>0</v>
      </c>
      <c r="BL163" s="18" t="s">
        <v>129</v>
      </c>
      <c r="BM163" s="230" t="s">
        <v>296</v>
      </c>
    </row>
    <row r="164" s="1" customFormat="1">
      <c r="B164" s="39"/>
      <c r="C164" s="40"/>
      <c r="D164" s="232" t="s">
        <v>191</v>
      </c>
      <c r="E164" s="40"/>
      <c r="F164" s="233" t="s">
        <v>297</v>
      </c>
      <c r="G164" s="40"/>
      <c r="H164" s="40"/>
      <c r="I164" s="138"/>
      <c r="J164" s="138"/>
      <c r="K164" s="40"/>
      <c r="L164" s="40"/>
      <c r="M164" s="44"/>
      <c r="N164" s="234"/>
      <c r="O164" s="84"/>
      <c r="P164" s="84"/>
      <c r="Q164" s="84"/>
      <c r="R164" s="84"/>
      <c r="S164" s="84"/>
      <c r="T164" s="84"/>
      <c r="U164" s="84"/>
      <c r="V164" s="84"/>
      <c r="W164" s="84"/>
      <c r="X164" s="84"/>
      <c r="Y164" s="85"/>
      <c r="AT164" s="18" t="s">
        <v>191</v>
      </c>
      <c r="AU164" s="18" t="s">
        <v>88</v>
      </c>
    </row>
    <row r="165" s="1" customFormat="1">
      <c r="B165" s="39"/>
      <c r="C165" s="40"/>
      <c r="D165" s="232" t="s">
        <v>193</v>
      </c>
      <c r="E165" s="40"/>
      <c r="F165" s="235" t="s">
        <v>279</v>
      </c>
      <c r="G165" s="40"/>
      <c r="H165" s="40"/>
      <c r="I165" s="138"/>
      <c r="J165" s="138"/>
      <c r="K165" s="40"/>
      <c r="L165" s="40"/>
      <c r="M165" s="44"/>
      <c r="N165" s="234"/>
      <c r="O165" s="84"/>
      <c r="P165" s="84"/>
      <c r="Q165" s="84"/>
      <c r="R165" s="84"/>
      <c r="S165" s="84"/>
      <c r="T165" s="84"/>
      <c r="U165" s="84"/>
      <c r="V165" s="84"/>
      <c r="W165" s="84"/>
      <c r="X165" s="84"/>
      <c r="Y165" s="85"/>
      <c r="AT165" s="18" t="s">
        <v>193</v>
      </c>
      <c r="AU165" s="18" t="s">
        <v>88</v>
      </c>
    </row>
    <row r="166" s="12" customFormat="1">
      <c r="B166" s="236"/>
      <c r="C166" s="237"/>
      <c r="D166" s="232" t="s">
        <v>195</v>
      </c>
      <c r="E166" s="238" t="s">
        <v>20</v>
      </c>
      <c r="F166" s="239" t="s">
        <v>298</v>
      </c>
      <c r="G166" s="237"/>
      <c r="H166" s="240">
        <v>1.5800000000000001</v>
      </c>
      <c r="I166" s="241"/>
      <c r="J166" s="241"/>
      <c r="K166" s="237"/>
      <c r="L166" s="237"/>
      <c r="M166" s="242"/>
      <c r="N166" s="243"/>
      <c r="O166" s="244"/>
      <c r="P166" s="244"/>
      <c r="Q166" s="244"/>
      <c r="R166" s="244"/>
      <c r="S166" s="244"/>
      <c r="T166" s="244"/>
      <c r="U166" s="244"/>
      <c r="V166" s="244"/>
      <c r="W166" s="244"/>
      <c r="X166" s="244"/>
      <c r="Y166" s="245"/>
      <c r="AT166" s="246" t="s">
        <v>195</v>
      </c>
      <c r="AU166" s="246" t="s">
        <v>88</v>
      </c>
      <c r="AV166" s="12" t="s">
        <v>88</v>
      </c>
      <c r="AW166" s="12" t="s">
        <v>5</v>
      </c>
      <c r="AX166" s="12" t="s">
        <v>78</v>
      </c>
      <c r="AY166" s="246" t="s">
        <v>183</v>
      </c>
    </row>
    <row r="167" s="13" customFormat="1">
      <c r="B167" s="247"/>
      <c r="C167" s="248"/>
      <c r="D167" s="232" t="s">
        <v>195</v>
      </c>
      <c r="E167" s="249" t="s">
        <v>20</v>
      </c>
      <c r="F167" s="250" t="s">
        <v>197</v>
      </c>
      <c r="G167" s="248"/>
      <c r="H167" s="251">
        <v>1.5800000000000001</v>
      </c>
      <c r="I167" s="252"/>
      <c r="J167" s="252"/>
      <c r="K167" s="248"/>
      <c r="L167" s="248"/>
      <c r="M167" s="253"/>
      <c r="N167" s="254"/>
      <c r="O167" s="255"/>
      <c r="P167" s="255"/>
      <c r="Q167" s="255"/>
      <c r="R167" s="255"/>
      <c r="S167" s="255"/>
      <c r="T167" s="255"/>
      <c r="U167" s="255"/>
      <c r="V167" s="255"/>
      <c r="W167" s="255"/>
      <c r="X167" s="255"/>
      <c r="Y167" s="256"/>
      <c r="AT167" s="257" t="s">
        <v>195</v>
      </c>
      <c r="AU167" s="257" t="s">
        <v>88</v>
      </c>
      <c r="AV167" s="13" t="s">
        <v>129</v>
      </c>
      <c r="AW167" s="13" t="s">
        <v>5</v>
      </c>
      <c r="AX167" s="13" t="s">
        <v>86</v>
      </c>
      <c r="AY167" s="257" t="s">
        <v>183</v>
      </c>
    </row>
    <row r="168" s="1" customFormat="1" ht="24" customHeight="1">
      <c r="B168" s="39"/>
      <c r="C168" s="218" t="s">
        <v>274</v>
      </c>
      <c r="D168" s="260" t="s">
        <v>185</v>
      </c>
      <c r="E168" s="219" t="s">
        <v>300</v>
      </c>
      <c r="F168" s="220" t="s">
        <v>301</v>
      </c>
      <c r="G168" s="221" t="s">
        <v>224</v>
      </c>
      <c r="H168" s="222">
        <v>2.7599999999999998</v>
      </c>
      <c r="I168" s="223"/>
      <c r="J168" s="223"/>
      <c r="K168" s="224">
        <f>ROUND(P168*H168,2)</f>
        <v>0</v>
      </c>
      <c r="L168" s="220" t="s">
        <v>189</v>
      </c>
      <c r="M168" s="44"/>
      <c r="N168" s="225" t="s">
        <v>20</v>
      </c>
      <c r="O168" s="226" t="s">
        <v>47</v>
      </c>
      <c r="P168" s="227">
        <f>I168+J168</f>
        <v>0</v>
      </c>
      <c r="Q168" s="227">
        <f>ROUND(I168*H168,2)</f>
        <v>0</v>
      </c>
      <c r="R168" s="227">
        <f>ROUND(J168*H168,2)</f>
        <v>0</v>
      </c>
      <c r="S168" s="84"/>
      <c r="T168" s="228">
        <f>S168*H168</f>
        <v>0</v>
      </c>
      <c r="U168" s="228">
        <v>0</v>
      </c>
      <c r="V168" s="228">
        <f>U168*H168</f>
        <v>0</v>
      </c>
      <c r="W168" s="228">
        <v>0</v>
      </c>
      <c r="X168" s="228">
        <f>W168*H168</f>
        <v>0</v>
      </c>
      <c r="Y168" s="229" t="s">
        <v>20</v>
      </c>
      <c r="AR168" s="230" t="s">
        <v>129</v>
      </c>
      <c r="AT168" s="230" t="s">
        <v>185</v>
      </c>
      <c r="AU168" s="230" t="s">
        <v>88</v>
      </c>
      <c r="AY168" s="18" t="s">
        <v>183</v>
      </c>
      <c r="BE168" s="231">
        <f>IF(O168="základní",K168,0)</f>
        <v>0</v>
      </c>
      <c r="BF168" s="231">
        <f>IF(O168="snížená",K168,0)</f>
        <v>0</v>
      </c>
      <c r="BG168" s="231">
        <f>IF(O168="zákl. přenesená",K168,0)</f>
        <v>0</v>
      </c>
      <c r="BH168" s="231">
        <f>IF(O168="sníž. přenesená",K168,0)</f>
        <v>0</v>
      </c>
      <c r="BI168" s="231">
        <f>IF(O168="nulová",K168,0)</f>
        <v>0</v>
      </c>
      <c r="BJ168" s="18" t="s">
        <v>86</v>
      </c>
      <c r="BK168" s="231">
        <f>ROUND(P168*H168,2)</f>
        <v>0</v>
      </c>
      <c r="BL168" s="18" t="s">
        <v>129</v>
      </c>
      <c r="BM168" s="230" t="s">
        <v>302</v>
      </c>
    </row>
    <row r="169" s="1" customFormat="1">
      <c r="B169" s="39"/>
      <c r="C169" s="40"/>
      <c r="D169" s="232" t="s">
        <v>191</v>
      </c>
      <c r="E169" s="40"/>
      <c r="F169" s="233" t="s">
        <v>303</v>
      </c>
      <c r="G169" s="40"/>
      <c r="H169" s="40"/>
      <c r="I169" s="138"/>
      <c r="J169" s="138"/>
      <c r="K169" s="40"/>
      <c r="L169" s="40"/>
      <c r="M169" s="44"/>
      <c r="N169" s="234"/>
      <c r="O169" s="84"/>
      <c r="P169" s="84"/>
      <c r="Q169" s="84"/>
      <c r="R169" s="84"/>
      <c r="S169" s="84"/>
      <c r="T169" s="84"/>
      <c r="U169" s="84"/>
      <c r="V169" s="84"/>
      <c r="W169" s="84"/>
      <c r="X169" s="84"/>
      <c r="Y169" s="85"/>
      <c r="AT169" s="18" t="s">
        <v>191</v>
      </c>
      <c r="AU169" s="18" t="s">
        <v>88</v>
      </c>
    </row>
    <row r="170" s="1" customFormat="1">
      <c r="B170" s="39"/>
      <c r="C170" s="40"/>
      <c r="D170" s="232" t="s">
        <v>193</v>
      </c>
      <c r="E170" s="40"/>
      <c r="F170" s="235" t="s">
        <v>279</v>
      </c>
      <c r="G170" s="40"/>
      <c r="H170" s="40"/>
      <c r="I170" s="138"/>
      <c r="J170" s="138"/>
      <c r="K170" s="40"/>
      <c r="L170" s="40"/>
      <c r="M170" s="44"/>
      <c r="N170" s="234"/>
      <c r="O170" s="84"/>
      <c r="P170" s="84"/>
      <c r="Q170" s="84"/>
      <c r="R170" s="84"/>
      <c r="S170" s="84"/>
      <c r="T170" s="84"/>
      <c r="U170" s="84"/>
      <c r="V170" s="84"/>
      <c r="W170" s="84"/>
      <c r="X170" s="84"/>
      <c r="Y170" s="85"/>
      <c r="AT170" s="18" t="s">
        <v>193</v>
      </c>
      <c r="AU170" s="18" t="s">
        <v>88</v>
      </c>
    </row>
    <row r="171" s="12" customFormat="1">
      <c r="B171" s="236"/>
      <c r="C171" s="237"/>
      <c r="D171" s="232" t="s">
        <v>195</v>
      </c>
      <c r="E171" s="238" t="s">
        <v>20</v>
      </c>
      <c r="F171" s="239" t="s">
        <v>304</v>
      </c>
      <c r="G171" s="237"/>
      <c r="H171" s="240">
        <v>2.7599999999999998</v>
      </c>
      <c r="I171" s="241"/>
      <c r="J171" s="241"/>
      <c r="K171" s="237"/>
      <c r="L171" s="237"/>
      <c r="M171" s="242"/>
      <c r="N171" s="243"/>
      <c r="O171" s="244"/>
      <c r="P171" s="244"/>
      <c r="Q171" s="244"/>
      <c r="R171" s="244"/>
      <c r="S171" s="244"/>
      <c r="T171" s="244"/>
      <c r="U171" s="244"/>
      <c r="V171" s="244"/>
      <c r="W171" s="244"/>
      <c r="X171" s="244"/>
      <c r="Y171" s="245"/>
      <c r="AT171" s="246" t="s">
        <v>195</v>
      </c>
      <c r="AU171" s="246" t="s">
        <v>88</v>
      </c>
      <c r="AV171" s="12" t="s">
        <v>88</v>
      </c>
      <c r="AW171" s="12" t="s">
        <v>5</v>
      </c>
      <c r="AX171" s="12" t="s">
        <v>78</v>
      </c>
      <c r="AY171" s="246" t="s">
        <v>183</v>
      </c>
    </row>
    <row r="172" s="13" customFormat="1">
      <c r="B172" s="247"/>
      <c r="C172" s="248"/>
      <c r="D172" s="232" t="s">
        <v>195</v>
      </c>
      <c r="E172" s="249" t="s">
        <v>20</v>
      </c>
      <c r="F172" s="250" t="s">
        <v>197</v>
      </c>
      <c r="G172" s="248"/>
      <c r="H172" s="251">
        <v>2.7599999999999998</v>
      </c>
      <c r="I172" s="252"/>
      <c r="J172" s="252"/>
      <c r="K172" s="248"/>
      <c r="L172" s="248"/>
      <c r="M172" s="253"/>
      <c r="N172" s="254"/>
      <c r="O172" s="255"/>
      <c r="P172" s="255"/>
      <c r="Q172" s="255"/>
      <c r="R172" s="255"/>
      <c r="S172" s="255"/>
      <c r="T172" s="255"/>
      <c r="U172" s="255"/>
      <c r="V172" s="255"/>
      <c r="W172" s="255"/>
      <c r="X172" s="255"/>
      <c r="Y172" s="256"/>
      <c r="AT172" s="257" t="s">
        <v>195</v>
      </c>
      <c r="AU172" s="257" t="s">
        <v>88</v>
      </c>
      <c r="AV172" s="13" t="s">
        <v>129</v>
      </c>
      <c r="AW172" s="13" t="s">
        <v>5</v>
      </c>
      <c r="AX172" s="13" t="s">
        <v>86</v>
      </c>
      <c r="AY172" s="257" t="s">
        <v>183</v>
      </c>
    </row>
    <row r="173" s="1" customFormat="1" ht="24" customHeight="1">
      <c r="B173" s="39"/>
      <c r="C173" s="218" t="s">
        <v>9</v>
      </c>
      <c r="D173" s="260" t="s">
        <v>185</v>
      </c>
      <c r="E173" s="219" t="s">
        <v>306</v>
      </c>
      <c r="F173" s="220" t="s">
        <v>307</v>
      </c>
      <c r="G173" s="221" t="s">
        <v>224</v>
      </c>
      <c r="H173" s="222">
        <v>5.2649999999999997</v>
      </c>
      <c r="I173" s="223"/>
      <c r="J173" s="223"/>
      <c r="K173" s="224">
        <f>ROUND(P173*H173,2)</f>
        <v>0</v>
      </c>
      <c r="L173" s="220" t="s">
        <v>189</v>
      </c>
      <c r="M173" s="44"/>
      <c r="N173" s="225" t="s">
        <v>20</v>
      </c>
      <c r="O173" s="226" t="s">
        <v>47</v>
      </c>
      <c r="P173" s="227">
        <f>I173+J173</f>
        <v>0</v>
      </c>
      <c r="Q173" s="227">
        <f>ROUND(I173*H173,2)</f>
        <v>0</v>
      </c>
      <c r="R173" s="227">
        <f>ROUND(J173*H173,2)</f>
        <v>0</v>
      </c>
      <c r="S173" s="84"/>
      <c r="T173" s="228">
        <f>S173*H173</f>
        <v>0</v>
      </c>
      <c r="U173" s="228">
        <v>0</v>
      </c>
      <c r="V173" s="228">
        <f>U173*H173</f>
        <v>0</v>
      </c>
      <c r="W173" s="228">
        <v>0</v>
      </c>
      <c r="X173" s="228">
        <f>W173*H173</f>
        <v>0</v>
      </c>
      <c r="Y173" s="229" t="s">
        <v>20</v>
      </c>
      <c r="AR173" s="230" t="s">
        <v>129</v>
      </c>
      <c r="AT173" s="230" t="s">
        <v>185</v>
      </c>
      <c r="AU173" s="230" t="s">
        <v>88</v>
      </c>
      <c r="AY173" s="18" t="s">
        <v>183</v>
      </c>
      <c r="BE173" s="231">
        <f>IF(O173="základní",K173,0)</f>
        <v>0</v>
      </c>
      <c r="BF173" s="231">
        <f>IF(O173="snížená",K173,0)</f>
        <v>0</v>
      </c>
      <c r="BG173" s="231">
        <f>IF(O173="zákl. přenesená",K173,0)</f>
        <v>0</v>
      </c>
      <c r="BH173" s="231">
        <f>IF(O173="sníž. přenesená",K173,0)</f>
        <v>0</v>
      </c>
      <c r="BI173" s="231">
        <f>IF(O173="nulová",K173,0)</f>
        <v>0</v>
      </c>
      <c r="BJ173" s="18" t="s">
        <v>86</v>
      </c>
      <c r="BK173" s="231">
        <f>ROUND(P173*H173,2)</f>
        <v>0</v>
      </c>
      <c r="BL173" s="18" t="s">
        <v>129</v>
      </c>
      <c r="BM173" s="230" t="s">
        <v>308</v>
      </c>
    </row>
    <row r="174" s="1" customFormat="1">
      <c r="B174" s="39"/>
      <c r="C174" s="40"/>
      <c r="D174" s="232" t="s">
        <v>191</v>
      </c>
      <c r="E174" s="40"/>
      <c r="F174" s="233" t="s">
        <v>309</v>
      </c>
      <c r="G174" s="40"/>
      <c r="H174" s="40"/>
      <c r="I174" s="138"/>
      <c r="J174" s="138"/>
      <c r="K174" s="40"/>
      <c r="L174" s="40"/>
      <c r="M174" s="44"/>
      <c r="N174" s="234"/>
      <c r="O174" s="84"/>
      <c r="P174" s="84"/>
      <c r="Q174" s="84"/>
      <c r="R174" s="84"/>
      <c r="S174" s="84"/>
      <c r="T174" s="84"/>
      <c r="U174" s="84"/>
      <c r="V174" s="84"/>
      <c r="W174" s="84"/>
      <c r="X174" s="84"/>
      <c r="Y174" s="85"/>
      <c r="AT174" s="18" t="s">
        <v>191</v>
      </c>
      <c r="AU174" s="18" t="s">
        <v>88</v>
      </c>
    </row>
    <row r="175" s="1" customFormat="1">
      <c r="B175" s="39"/>
      <c r="C175" s="40"/>
      <c r="D175" s="232" t="s">
        <v>193</v>
      </c>
      <c r="E175" s="40"/>
      <c r="F175" s="235" t="s">
        <v>279</v>
      </c>
      <c r="G175" s="40"/>
      <c r="H175" s="40"/>
      <c r="I175" s="138"/>
      <c r="J175" s="138"/>
      <c r="K175" s="40"/>
      <c r="L175" s="40"/>
      <c r="M175" s="44"/>
      <c r="N175" s="234"/>
      <c r="O175" s="84"/>
      <c r="P175" s="84"/>
      <c r="Q175" s="84"/>
      <c r="R175" s="84"/>
      <c r="S175" s="84"/>
      <c r="T175" s="84"/>
      <c r="U175" s="84"/>
      <c r="V175" s="84"/>
      <c r="W175" s="84"/>
      <c r="X175" s="84"/>
      <c r="Y175" s="85"/>
      <c r="AT175" s="18" t="s">
        <v>193</v>
      </c>
      <c r="AU175" s="18" t="s">
        <v>88</v>
      </c>
    </row>
    <row r="176" s="12" customFormat="1">
      <c r="B176" s="236"/>
      <c r="C176" s="237"/>
      <c r="D176" s="232" t="s">
        <v>195</v>
      </c>
      <c r="E176" s="238" t="s">
        <v>20</v>
      </c>
      <c r="F176" s="239" t="s">
        <v>310</v>
      </c>
      <c r="G176" s="237"/>
      <c r="H176" s="240">
        <v>5.2649999999999997</v>
      </c>
      <c r="I176" s="241"/>
      <c r="J176" s="241"/>
      <c r="K176" s="237"/>
      <c r="L176" s="237"/>
      <c r="M176" s="242"/>
      <c r="N176" s="243"/>
      <c r="O176" s="244"/>
      <c r="P176" s="244"/>
      <c r="Q176" s="244"/>
      <c r="R176" s="244"/>
      <c r="S176" s="244"/>
      <c r="T176" s="244"/>
      <c r="U176" s="244"/>
      <c r="V176" s="244"/>
      <c r="W176" s="244"/>
      <c r="X176" s="244"/>
      <c r="Y176" s="245"/>
      <c r="AT176" s="246" t="s">
        <v>195</v>
      </c>
      <c r="AU176" s="246" t="s">
        <v>88</v>
      </c>
      <c r="AV176" s="12" t="s">
        <v>88</v>
      </c>
      <c r="AW176" s="12" t="s">
        <v>5</v>
      </c>
      <c r="AX176" s="12" t="s">
        <v>78</v>
      </c>
      <c r="AY176" s="246" t="s">
        <v>183</v>
      </c>
    </row>
    <row r="177" s="13" customFormat="1">
      <c r="B177" s="247"/>
      <c r="C177" s="248"/>
      <c r="D177" s="232" t="s">
        <v>195</v>
      </c>
      <c r="E177" s="249" t="s">
        <v>20</v>
      </c>
      <c r="F177" s="250" t="s">
        <v>197</v>
      </c>
      <c r="G177" s="248"/>
      <c r="H177" s="251">
        <v>5.2649999999999997</v>
      </c>
      <c r="I177" s="252"/>
      <c r="J177" s="252"/>
      <c r="K177" s="248"/>
      <c r="L177" s="248"/>
      <c r="M177" s="253"/>
      <c r="N177" s="254"/>
      <c r="O177" s="255"/>
      <c r="P177" s="255"/>
      <c r="Q177" s="255"/>
      <c r="R177" s="255"/>
      <c r="S177" s="255"/>
      <c r="T177" s="255"/>
      <c r="U177" s="255"/>
      <c r="V177" s="255"/>
      <c r="W177" s="255"/>
      <c r="X177" s="255"/>
      <c r="Y177" s="256"/>
      <c r="AT177" s="257" t="s">
        <v>195</v>
      </c>
      <c r="AU177" s="257" t="s">
        <v>88</v>
      </c>
      <c r="AV177" s="13" t="s">
        <v>129</v>
      </c>
      <c r="AW177" s="13" t="s">
        <v>5</v>
      </c>
      <c r="AX177" s="13" t="s">
        <v>86</v>
      </c>
      <c r="AY177" s="257" t="s">
        <v>183</v>
      </c>
    </row>
    <row r="178" s="1" customFormat="1" ht="24" customHeight="1">
      <c r="B178" s="39"/>
      <c r="C178" s="218" t="s">
        <v>299</v>
      </c>
      <c r="D178" s="260" t="s">
        <v>185</v>
      </c>
      <c r="E178" s="219" t="s">
        <v>312</v>
      </c>
      <c r="F178" s="220" t="s">
        <v>313</v>
      </c>
      <c r="G178" s="221" t="s">
        <v>224</v>
      </c>
      <c r="H178" s="222">
        <v>1.5800000000000001</v>
      </c>
      <c r="I178" s="223"/>
      <c r="J178" s="223"/>
      <c r="K178" s="224">
        <f>ROUND(P178*H178,2)</f>
        <v>0</v>
      </c>
      <c r="L178" s="220" t="s">
        <v>189</v>
      </c>
      <c r="M178" s="44"/>
      <c r="N178" s="225" t="s">
        <v>20</v>
      </c>
      <c r="O178" s="226" t="s">
        <v>47</v>
      </c>
      <c r="P178" s="227">
        <f>I178+J178</f>
        <v>0</v>
      </c>
      <c r="Q178" s="227">
        <f>ROUND(I178*H178,2)</f>
        <v>0</v>
      </c>
      <c r="R178" s="227">
        <f>ROUND(J178*H178,2)</f>
        <v>0</v>
      </c>
      <c r="S178" s="84"/>
      <c r="T178" s="228">
        <f>S178*H178</f>
        <v>0</v>
      </c>
      <c r="U178" s="228">
        <v>0</v>
      </c>
      <c r="V178" s="228">
        <f>U178*H178</f>
        <v>0</v>
      </c>
      <c r="W178" s="228">
        <v>0</v>
      </c>
      <c r="X178" s="228">
        <f>W178*H178</f>
        <v>0</v>
      </c>
      <c r="Y178" s="229" t="s">
        <v>20</v>
      </c>
      <c r="AR178" s="230" t="s">
        <v>129</v>
      </c>
      <c r="AT178" s="230" t="s">
        <v>185</v>
      </c>
      <c r="AU178" s="230" t="s">
        <v>88</v>
      </c>
      <c r="AY178" s="18" t="s">
        <v>183</v>
      </c>
      <c r="BE178" s="231">
        <f>IF(O178="základní",K178,0)</f>
        <v>0</v>
      </c>
      <c r="BF178" s="231">
        <f>IF(O178="snížená",K178,0)</f>
        <v>0</v>
      </c>
      <c r="BG178" s="231">
        <f>IF(O178="zákl. přenesená",K178,0)</f>
        <v>0</v>
      </c>
      <c r="BH178" s="231">
        <f>IF(O178="sníž. přenesená",K178,0)</f>
        <v>0</v>
      </c>
      <c r="BI178" s="231">
        <f>IF(O178="nulová",K178,0)</f>
        <v>0</v>
      </c>
      <c r="BJ178" s="18" t="s">
        <v>86</v>
      </c>
      <c r="BK178" s="231">
        <f>ROUND(P178*H178,2)</f>
        <v>0</v>
      </c>
      <c r="BL178" s="18" t="s">
        <v>129</v>
      </c>
      <c r="BM178" s="230" t="s">
        <v>314</v>
      </c>
    </row>
    <row r="179" s="1" customFormat="1">
      <c r="B179" s="39"/>
      <c r="C179" s="40"/>
      <c r="D179" s="232" t="s">
        <v>191</v>
      </c>
      <c r="E179" s="40"/>
      <c r="F179" s="233" t="s">
        <v>315</v>
      </c>
      <c r="G179" s="40"/>
      <c r="H179" s="40"/>
      <c r="I179" s="138"/>
      <c r="J179" s="138"/>
      <c r="K179" s="40"/>
      <c r="L179" s="40"/>
      <c r="M179" s="44"/>
      <c r="N179" s="234"/>
      <c r="O179" s="84"/>
      <c r="P179" s="84"/>
      <c r="Q179" s="84"/>
      <c r="R179" s="84"/>
      <c r="S179" s="84"/>
      <c r="T179" s="84"/>
      <c r="U179" s="84"/>
      <c r="V179" s="84"/>
      <c r="W179" s="84"/>
      <c r="X179" s="84"/>
      <c r="Y179" s="85"/>
      <c r="AT179" s="18" t="s">
        <v>191</v>
      </c>
      <c r="AU179" s="18" t="s">
        <v>88</v>
      </c>
    </row>
    <row r="180" s="1" customFormat="1">
      <c r="B180" s="39"/>
      <c r="C180" s="40"/>
      <c r="D180" s="232" t="s">
        <v>193</v>
      </c>
      <c r="E180" s="40"/>
      <c r="F180" s="235" t="s">
        <v>279</v>
      </c>
      <c r="G180" s="40"/>
      <c r="H180" s="40"/>
      <c r="I180" s="138"/>
      <c r="J180" s="138"/>
      <c r="K180" s="40"/>
      <c r="L180" s="40"/>
      <c r="M180" s="44"/>
      <c r="N180" s="234"/>
      <c r="O180" s="84"/>
      <c r="P180" s="84"/>
      <c r="Q180" s="84"/>
      <c r="R180" s="84"/>
      <c r="S180" s="84"/>
      <c r="T180" s="84"/>
      <c r="U180" s="84"/>
      <c r="V180" s="84"/>
      <c r="W180" s="84"/>
      <c r="X180" s="84"/>
      <c r="Y180" s="85"/>
      <c r="AT180" s="18" t="s">
        <v>193</v>
      </c>
      <c r="AU180" s="18" t="s">
        <v>88</v>
      </c>
    </row>
    <row r="181" s="12" customFormat="1">
      <c r="B181" s="236"/>
      <c r="C181" s="237"/>
      <c r="D181" s="232" t="s">
        <v>195</v>
      </c>
      <c r="E181" s="238" t="s">
        <v>20</v>
      </c>
      <c r="F181" s="239" t="s">
        <v>298</v>
      </c>
      <c r="G181" s="237"/>
      <c r="H181" s="240">
        <v>1.5800000000000001</v>
      </c>
      <c r="I181" s="241"/>
      <c r="J181" s="241"/>
      <c r="K181" s="237"/>
      <c r="L181" s="237"/>
      <c r="M181" s="242"/>
      <c r="N181" s="243"/>
      <c r="O181" s="244"/>
      <c r="P181" s="244"/>
      <c r="Q181" s="244"/>
      <c r="R181" s="244"/>
      <c r="S181" s="244"/>
      <c r="T181" s="244"/>
      <c r="U181" s="244"/>
      <c r="V181" s="244"/>
      <c r="W181" s="244"/>
      <c r="X181" s="244"/>
      <c r="Y181" s="245"/>
      <c r="AT181" s="246" t="s">
        <v>195</v>
      </c>
      <c r="AU181" s="246" t="s">
        <v>88</v>
      </c>
      <c r="AV181" s="12" t="s">
        <v>88</v>
      </c>
      <c r="AW181" s="12" t="s">
        <v>5</v>
      </c>
      <c r="AX181" s="12" t="s">
        <v>78</v>
      </c>
      <c r="AY181" s="246" t="s">
        <v>183</v>
      </c>
    </row>
    <row r="182" s="13" customFormat="1">
      <c r="B182" s="247"/>
      <c r="C182" s="248"/>
      <c r="D182" s="232" t="s">
        <v>195</v>
      </c>
      <c r="E182" s="249" t="s">
        <v>20</v>
      </c>
      <c r="F182" s="250" t="s">
        <v>197</v>
      </c>
      <c r="G182" s="248"/>
      <c r="H182" s="251">
        <v>1.5800000000000001</v>
      </c>
      <c r="I182" s="252"/>
      <c r="J182" s="252"/>
      <c r="K182" s="248"/>
      <c r="L182" s="248"/>
      <c r="M182" s="253"/>
      <c r="N182" s="254"/>
      <c r="O182" s="255"/>
      <c r="P182" s="255"/>
      <c r="Q182" s="255"/>
      <c r="R182" s="255"/>
      <c r="S182" s="255"/>
      <c r="T182" s="255"/>
      <c r="U182" s="255"/>
      <c r="V182" s="255"/>
      <c r="W182" s="255"/>
      <c r="X182" s="255"/>
      <c r="Y182" s="256"/>
      <c r="AT182" s="257" t="s">
        <v>195</v>
      </c>
      <c r="AU182" s="257" t="s">
        <v>88</v>
      </c>
      <c r="AV182" s="13" t="s">
        <v>129</v>
      </c>
      <c r="AW182" s="13" t="s">
        <v>5</v>
      </c>
      <c r="AX182" s="13" t="s">
        <v>86</v>
      </c>
      <c r="AY182" s="257" t="s">
        <v>183</v>
      </c>
    </row>
    <row r="183" s="1" customFormat="1" ht="24" customHeight="1">
      <c r="B183" s="39"/>
      <c r="C183" s="218" t="s">
        <v>305</v>
      </c>
      <c r="D183" s="260" t="s">
        <v>185</v>
      </c>
      <c r="E183" s="219" t="s">
        <v>316</v>
      </c>
      <c r="F183" s="220" t="s">
        <v>317</v>
      </c>
      <c r="G183" s="221" t="s">
        <v>224</v>
      </c>
      <c r="H183" s="222">
        <v>2.7599999999999998</v>
      </c>
      <c r="I183" s="223"/>
      <c r="J183" s="223"/>
      <c r="K183" s="224">
        <f>ROUND(P183*H183,2)</f>
        <v>0</v>
      </c>
      <c r="L183" s="220" t="s">
        <v>189</v>
      </c>
      <c r="M183" s="44"/>
      <c r="N183" s="225" t="s">
        <v>20</v>
      </c>
      <c r="O183" s="226" t="s">
        <v>47</v>
      </c>
      <c r="P183" s="227">
        <f>I183+J183</f>
        <v>0</v>
      </c>
      <c r="Q183" s="227">
        <f>ROUND(I183*H183,2)</f>
        <v>0</v>
      </c>
      <c r="R183" s="227">
        <f>ROUND(J183*H183,2)</f>
        <v>0</v>
      </c>
      <c r="S183" s="84"/>
      <c r="T183" s="228">
        <f>S183*H183</f>
        <v>0</v>
      </c>
      <c r="U183" s="228">
        <v>0</v>
      </c>
      <c r="V183" s="228">
        <f>U183*H183</f>
        <v>0</v>
      </c>
      <c r="W183" s="228">
        <v>0</v>
      </c>
      <c r="X183" s="228">
        <f>W183*H183</f>
        <v>0</v>
      </c>
      <c r="Y183" s="229" t="s">
        <v>20</v>
      </c>
      <c r="AR183" s="230" t="s">
        <v>129</v>
      </c>
      <c r="AT183" s="230" t="s">
        <v>185</v>
      </c>
      <c r="AU183" s="230" t="s">
        <v>88</v>
      </c>
      <c r="AY183" s="18" t="s">
        <v>183</v>
      </c>
      <c r="BE183" s="231">
        <f>IF(O183="základní",K183,0)</f>
        <v>0</v>
      </c>
      <c r="BF183" s="231">
        <f>IF(O183="snížená",K183,0)</f>
        <v>0</v>
      </c>
      <c r="BG183" s="231">
        <f>IF(O183="zákl. přenesená",K183,0)</f>
        <v>0</v>
      </c>
      <c r="BH183" s="231">
        <f>IF(O183="sníž. přenesená",K183,0)</f>
        <v>0</v>
      </c>
      <c r="BI183" s="231">
        <f>IF(O183="nulová",K183,0)</f>
        <v>0</v>
      </c>
      <c r="BJ183" s="18" t="s">
        <v>86</v>
      </c>
      <c r="BK183" s="231">
        <f>ROUND(P183*H183,2)</f>
        <v>0</v>
      </c>
      <c r="BL183" s="18" t="s">
        <v>129</v>
      </c>
      <c r="BM183" s="230" t="s">
        <v>318</v>
      </c>
    </row>
    <row r="184" s="1" customFormat="1">
      <c r="B184" s="39"/>
      <c r="C184" s="40"/>
      <c r="D184" s="232" t="s">
        <v>191</v>
      </c>
      <c r="E184" s="40"/>
      <c r="F184" s="233" t="s">
        <v>319</v>
      </c>
      <c r="G184" s="40"/>
      <c r="H184" s="40"/>
      <c r="I184" s="138"/>
      <c r="J184" s="138"/>
      <c r="K184" s="40"/>
      <c r="L184" s="40"/>
      <c r="M184" s="44"/>
      <c r="N184" s="234"/>
      <c r="O184" s="84"/>
      <c r="P184" s="84"/>
      <c r="Q184" s="84"/>
      <c r="R184" s="84"/>
      <c r="S184" s="84"/>
      <c r="T184" s="84"/>
      <c r="U184" s="84"/>
      <c r="V184" s="84"/>
      <c r="W184" s="84"/>
      <c r="X184" s="84"/>
      <c r="Y184" s="85"/>
      <c r="AT184" s="18" t="s">
        <v>191</v>
      </c>
      <c r="AU184" s="18" t="s">
        <v>88</v>
      </c>
    </row>
    <row r="185" s="1" customFormat="1">
      <c r="B185" s="39"/>
      <c r="C185" s="40"/>
      <c r="D185" s="232" t="s">
        <v>193</v>
      </c>
      <c r="E185" s="40"/>
      <c r="F185" s="235" t="s">
        <v>279</v>
      </c>
      <c r="G185" s="40"/>
      <c r="H185" s="40"/>
      <c r="I185" s="138"/>
      <c r="J185" s="138"/>
      <c r="K185" s="40"/>
      <c r="L185" s="40"/>
      <c r="M185" s="44"/>
      <c r="N185" s="234"/>
      <c r="O185" s="84"/>
      <c r="P185" s="84"/>
      <c r="Q185" s="84"/>
      <c r="R185" s="84"/>
      <c r="S185" s="84"/>
      <c r="T185" s="84"/>
      <c r="U185" s="84"/>
      <c r="V185" s="84"/>
      <c r="W185" s="84"/>
      <c r="X185" s="84"/>
      <c r="Y185" s="85"/>
      <c r="AT185" s="18" t="s">
        <v>193</v>
      </c>
      <c r="AU185" s="18" t="s">
        <v>88</v>
      </c>
    </row>
    <row r="186" s="12" customFormat="1">
      <c r="B186" s="236"/>
      <c r="C186" s="237"/>
      <c r="D186" s="232" t="s">
        <v>195</v>
      </c>
      <c r="E186" s="238" t="s">
        <v>20</v>
      </c>
      <c r="F186" s="239" t="s">
        <v>304</v>
      </c>
      <c r="G186" s="237"/>
      <c r="H186" s="240">
        <v>2.7599999999999998</v>
      </c>
      <c r="I186" s="241"/>
      <c r="J186" s="241"/>
      <c r="K186" s="237"/>
      <c r="L186" s="237"/>
      <c r="M186" s="242"/>
      <c r="N186" s="243"/>
      <c r="O186" s="244"/>
      <c r="P186" s="244"/>
      <c r="Q186" s="244"/>
      <c r="R186" s="244"/>
      <c r="S186" s="244"/>
      <c r="T186" s="244"/>
      <c r="U186" s="244"/>
      <c r="V186" s="244"/>
      <c r="W186" s="244"/>
      <c r="X186" s="244"/>
      <c r="Y186" s="245"/>
      <c r="AT186" s="246" t="s">
        <v>195</v>
      </c>
      <c r="AU186" s="246" t="s">
        <v>88</v>
      </c>
      <c r="AV186" s="12" t="s">
        <v>88</v>
      </c>
      <c r="AW186" s="12" t="s">
        <v>5</v>
      </c>
      <c r="AX186" s="12" t="s">
        <v>78</v>
      </c>
      <c r="AY186" s="246" t="s">
        <v>183</v>
      </c>
    </row>
    <row r="187" s="13" customFormat="1">
      <c r="B187" s="247"/>
      <c r="C187" s="248"/>
      <c r="D187" s="232" t="s">
        <v>195</v>
      </c>
      <c r="E187" s="249" t="s">
        <v>20</v>
      </c>
      <c r="F187" s="250" t="s">
        <v>197</v>
      </c>
      <c r="G187" s="248"/>
      <c r="H187" s="251">
        <v>2.7599999999999998</v>
      </c>
      <c r="I187" s="252"/>
      <c r="J187" s="252"/>
      <c r="K187" s="248"/>
      <c r="L187" s="248"/>
      <c r="M187" s="253"/>
      <c r="N187" s="254"/>
      <c r="O187" s="255"/>
      <c r="P187" s="255"/>
      <c r="Q187" s="255"/>
      <c r="R187" s="255"/>
      <c r="S187" s="255"/>
      <c r="T187" s="255"/>
      <c r="U187" s="255"/>
      <c r="V187" s="255"/>
      <c r="W187" s="255"/>
      <c r="X187" s="255"/>
      <c r="Y187" s="256"/>
      <c r="AT187" s="257" t="s">
        <v>195</v>
      </c>
      <c r="AU187" s="257" t="s">
        <v>88</v>
      </c>
      <c r="AV187" s="13" t="s">
        <v>129</v>
      </c>
      <c r="AW187" s="13" t="s">
        <v>5</v>
      </c>
      <c r="AX187" s="13" t="s">
        <v>86</v>
      </c>
      <c r="AY187" s="257" t="s">
        <v>183</v>
      </c>
    </row>
    <row r="188" s="1" customFormat="1" ht="24" customHeight="1">
      <c r="B188" s="39"/>
      <c r="C188" s="218" t="s">
        <v>311</v>
      </c>
      <c r="D188" s="218" t="s">
        <v>185</v>
      </c>
      <c r="E188" s="219" t="s">
        <v>853</v>
      </c>
      <c r="F188" s="220" t="s">
        <v>854</v>
      </c>
      <c r="G188" s="221" t="s">
        <v>224</v>
      </c>
      <c r="H188" s="222">
        <v>5.625</v>
      </c>
      <c r="I188" s="223"/>
      <c r="J188" s="223"/>
      <c r="K188" s="224">
        <f>ROUND(P188*H188,2)</f>
        <v>0</v>
      </c>
      <c r="L188" s="220" t="s">
        <v>189</v>
      </c>
      <c r="M188" s="44"/>
      <c r="N188" s="225" t="s">
        <v>20</v>
      </c>
      <c r="O188" s="226" t="s">
        <v>47</v>
      </c>
      <c r="P188" s="227">
        <f>I188+J188</f>
        <v>0</v>
      </c>
      <c r="Q188" s="227">
        <f>ROUND(I188*H188,2)</f>
        <v>0</v>
      </c>
      <c r="R188" s="227">
        <f>ROUND(J188*H188,2)</f>
        <v>0</v>
      </c>
      <c r="S188" s="84"/>
      <c r="T188" s="228">
        <f>S188*H188</f>
        <v>0</v>
      </c>
      <c r="U188" s="228">
        <v>0</v>
      </c>
      <c r="V188" s="228">
        <f>U188*H188</f>
        <v>0</v>
      </c>
      <c r="W188" s="228">
        <v>0</v>
      </c>
      <c r="X188" s="228">
        <f>W188*H188</f>
        <v>0</v>
      </c>
      <c r="Y188" s="229" t="s">
        <v>20</v>
      </c>
      <c r="AR188" s="230" t="s">
        <v>129</v>
      </c>
      <c r="AT188" s="230" t="s">
        <v>185</v>
      </c>
      <c r="AU188" s="230" t="s">
        <v>88</v>
      </c>
      <c r="AY188" s="18" t="s">
        <v>183</v>
      </c>
      <c r="BE188" s="231">
        <f>IF(O188="základní",K188,0)</f>
        <v>0</v>
      </c>
      <c r="BF188" s="231">
        <f>IF(O188="snížená",K188,0)</f>
        <v>0</v>
      </c>
      <c r="BG188" s="231">
        <f>IF(O188="zákl. přenesená",K188,0)</f>
        <v>0</v>
      </c>
      <c r="BH188" s="231">
        <f>IF(O188="sníž. přenesená",K188,0)</f>
        <v>0</v>
      </c>
      <c r="BI188" s="231">
        <f>IF(O188="nulová",K188,0)</f>
        <v>0</v>
      </c>
      <c r="BJ188" s="18" t="s">
        <v>86</v>
      </c>
      <c r="BK188" s="231">
        <f>ROUND(P188*H188,2)</f>
        <v>0</v>
      </c>
      <c r="BL188" s="18" t="s">
        <v>129</v>
      </c>
      <c r="BM188" s="230" t="s">
        <v>1050</v>
      </c>
    </row>
    <row r="189" s="1" customFormat="1">
      <c r="B189" s="39"/>
      <c r="C189" s="40"/>
      <c r="D189" s="232" t="s">
        <v>191</v>
      </c>
      <c r="E189" s="40"/>
      <c r="F189" s="233" t="s">
        <v>856</v>
      </c>
      <c r="G189" s="40"/>
      <c r="H189" s="40"/>
      <c r="I189" s="138"/>
      <c r="J189" s="138"/>
      <c r="K189" s="40"/>
      <c r="L189" s="40"/>
      <c r="M189" s="44"/>
      <c r="N189" s="234"/>
      <c r="O189" s="84"/>
      <c r="P189" s="84"/>
      <c r="Q189" s="84"/>
      <c r="R189" s="84"/>
      <c r="S189" s="84"/>
      <c r="T189" s="84"/>
      <c r="U189" s="84"/>
      <c r="V189" s="84"/>
      <c r="W189" s="84"/>
      <c r="X189" s="84"/>
      <c r="Y189" s="85"/>
      <c r="AT189" s="18" t="s">
        <v>191</v>
      </c>
      <c r="AU189" s="18" t="s">
        <v>88</v>
      </c>
    </row>
    <row r="190" s="1" customFormat="1">
      <c r="B190" s="39"/>
      <c r="C190" s="40"/>
      <c r="D190" s="232" t="s">
        <v>193</v>
      </c>
      <c r="E190" s="40"/>
      <c r="F190" s="235" t="s">
        <v>857</v>
      </c>
      <c r="G190" s="40"/>
      <c r="H190" s="40"/>
      <c r="I190" s="138"/>
      <c r="J190" s="138"/>
      <c r="K190" s="40"/>
      <c r="L190" s="40"/>
      <c r="M190" s="44"/>
      <c r="N190" s="234"/>
      <c r="O190" s="84"/>
      <c r="P190" s="84"/>
      <c r="Q190" s="84"/>
      <c r="R190" s="84"/>
      <c r="S190" s="84"/>
      <c r="T190" s="84"/>
      <c r="U190" s="84"/>
      <c r="V190" s="84"/>
      <c r="W190" s="84"/>
      <c r="X190" s="84"/>
      <c r="Y190" s="85"/>
      <c r="AT190" s="18" t="s">
        <v>193</v>
      </c>
      <c r="AU190" s="18" t="s">
        <v>88</v>
      </c>
    </row>
    <row r="191" s="12" customFormat="1">
      <c r="B191" s="236"/>
      <c r="C191" s="237"/>
      <c r="D191" s="232" t="s">
        <v>195</v>
      </c>
      <c r="E191" s="238" t="s">
        <v>20</v>
      </c>
      <c r="F191" s="239" t="s">
        <v>858</v>
      </c>
      <c r="G191" s="237"/>
      <c r="H191" s="240">
        <v>5.625</v>
      </c>
      <c r="I191" s="241"/>
      <c r="J191" s="241"/>
      <c r="K191" s="237"/>
      <c r="L191" s="237"/>
      <c r="M191" s="242"/>
      <c r="N191" s="243"/>
      <c r="O191" s="244"/>
      <c r="P191" s="244"/>
      <c r="Q191" s="244"/>
      <c r="R191" s="244"/>
      <c r="S191" s="244"/>
      <c r="T191" s="244"/>
      <c r="U191" s="244"/>
      <c r="V191" s="244"/>
      <c r="W191" s="244"/>
      <c r="X191" s="244"/>
      <c r="Y191" s="245"/>
      <c r="AT191" s="246" t="s">
        <v>195</v>
      </c>
      <c r="AU191" s="246" t="s">
        <v>88</v>
      </c>
      <c r="AV191" s="12" t="s">
        <v>88</v>
      </c>
      <c r="AW191" s="12" t="s">
        <v>5</v>
      </c>
      <c r="AX191" s="12" t="s">
        <v>78</v>
      </c>
      <c r="AY191" s="246" t="s">
        <v>183</v>
      </c>
    </row>
    <row r="192" s="13" customFormat="1">
      <c r="B192" s="247"/>
      <c r="C192" s="248"/>
      <c r="D192" s="232" t="s">
        <v>195</v>
      </c>
      <c r="E192" s="249" t="s">
        <v>20</v>
      </c>
      <c r="F192" s="250" t="s">
        <v>197</v>
      </c>
      <c r="G192" s="248"/>
      <c r="H192" s="251">
        <v>5.625</v>
      </c>
      <c r="I192" s="252"/>
      <c r="J192" s="252"/>
      <c r="K192" s="248"/>
      <c r="L192" s="248"/>
      <c r="M192" s="253"/>
      <c r="N192" s="254"/>
      <c r="O192" s="255"/>
      <c r="P192" s="255"/>
      <c r="Q192" s="255"/>
      <c r="R192" s="255"/>
      <c r="S192" s="255"/>
      <c r="T192" s="255"/>
      <c r="U192" s="255"/>
      <c r="V192" s="255"/>
      <c r="W192" s="255"/>
      <c r="X192" s="255"/>
      <c r="Y192" s="256"/>
      <c r="AT192" s="257" t="s">
        <v>195</v>
      </c>
      <c r="AU192" s="257" t="s">
        <v>88</v>
      </c>
      <c r="AV192" s="13" t="s">
        <v>129</v>
      </c>
      <c r="AW192" s="13" t="s">
        <v>5</v>
      </c>
      <c r="AX192" s="13" t="s">
        <v>86</v>
      </c>
      <c r="AY192" s="257" t="s">
        <v>183</v>
      </c>
    </row>
    <row r="193" s="1" customFormat="1" ht="24" customHeight="1">
      <c r="B193" s="39"/>
      <c r="C193" s="218" t="s">
        <v>125</v>
      </c>
      <c r="D193" s="218" t="s">
        <v>185</v>
      </c>
      <c r="E193" s="219" t="s">
        <v>973</v>
      </c>
      <c r="F193" s="220" t="s">
        <v>974</v>
      </c>
      <c r="G193" s="221" t="s">
        <v>224</v>
      </c>
      <c r="H193" s="222">
        <v>77.129999999999995</v>
      </c>
      <c r="I193" s="223"/>
      <c r="J193" s="223"/>
      <c r="K193" s="224">
        <f>ROUND(P193*H193,2)</f>
        <v>0</v>
      </c>
      <c r="L193" s="220" t="s">
        <v>189</v>
      </c>
      <c r="M193" s="44"/>
      <c r="N193" s="225" t="s">
        <v>20</v>
      </c>
      <c r="O193" s="226" t="s">
        <v>47</v>
      </c>
      <c r="P193" s="227">
        <f>I193+J193</f>
        <v>0</v>
      </c>
      <c r="Q193" s="227">
        <f>ROUND(I193*H193,2)</f>
        <v>0</v>
      </c>
      <c r="R193" s="227">
        <f>ROUND(J193*H193,2)</f>
        <v>0</v>
      </c>
      <c r="S193" s="84"/>
      <c r="T193" s="228">
        <f>S193*H193</f>
        <v>0</v>
      </c>
      <c r="U193" s="228">
        <v>0</v>
      </c>
      <c r="V193" s="228">
        <f>U193*H193</f>
        <v>0</v>
      </c>
      <c r="W193" s="228">
        <v>0</v>
      </c>
      <c r="X193" s="228">
        <f>W193*H193</f>
        <v>0</v>
      </c>
      <c r="Y193" s="229" t="s">
        <v>20</v>
      </c>
      <c r="AR193" s="230" t="s">
        <v>129</v>
      </c>
      <c r="AT193" s="230" t="s">
        <v>185</v>
      </c>
      <c r="AU193" s="230" t="s">
        <v>88</v>
      </c>
      <c r="AY193" s="18" t="s">
        <v>183</v>
      </c>
      <c r="BE193" s="231">
        <f>IF(O193="základní",K193,0)</f>
        <v>0</v>
      </c>
      <c r="BF193" s="231">
        <f>IF(O193="snížená",K193,0)</f>
        <v>0</v>
      </c>
      <c r="BG193" s="231">
        <f>IF(O193="zákl. přenesená",K193,0)</f>
        <v>0</v>
      </c>
      <c r="BH193" s="231">
        <f>IF(O193="sníž. přenesená",K193,0)</f>
        <v>0</v>
      </c>
      <c r="BI193" s="231">
        <f>IF(O193="nulová",K193,0)</f>
        <v>0</v>
      </c>
      <c r="BJ193" s="18" t="s">
        <v>86</v>
      </c>
      <c r="BK193" s="231">
        <f>ROUND(P193*H193,2)</f>
        <v>0</v>
      </c>
      <c r="BL193" s="18" t="s">
        <v>129</v>
      </c>
      <c r="BM193" s="230" t="s">
        <v>1051</v>
      </c>
    </row>
    <row r="194" s="1" customFormat="1">
      <c r="B194" s="39"/>
      <c r="C194" s="40"/>
      <c r="D194" s="232" t="s">
        <v>191</v>
      </c>
      <c r="E194" s="40"/>
      <c r="F194" s="233" t="s">
        <v>976</v>
      </c>
      <c r="G194" s="40"/>
      <c r="H194" s="40"/>
      <c r="I194" s="138"/>
      <c r="J194" s="138"/>
      <c r="K194" s="40"/>
      <c r="L194" s="40"/>
      <c r="M194" s="44"/>
      <c r="N194" s="234"/>
      <c r="O194" s="84"/>
      <c r="P194" s="84"/>
      <c r="Q194" s="84"/>
      <c r="R194" s="84"/>
      <c r="S194" s="84"/>
      <c r="T194" s="84"/>
      <c r="U194" s="84"/>
      <c r="V194" s="84"/>
      <c r="W194" s="84"/>
      <c r="X194" s="84"/>
      <c r="Y194" s="85"/>
      <c r="AT194" s="18" t="s">
        <v>191</v>
      </c>
      <c r="AU194" s="18" t="s">
        <v>88</v>
      </c>
    </row>
    <row r="195" s="1" customFormat="1">
      <c r="B195" s="39"/>
      <c r="C195" s="40"/>
      <c r="D195" s="232" t="s">
        <v>193</v>
      </c>
      <c r="E195" s="40"/>
      <c r="F195" s="235" t="s">
        <v>690</v>
      </c>
      <c r="G195" s="40"/>
      <c r="H195" s="40"/>
      <c r="I195" s="138"/>
      <c r="J195" s="138"/>
      <c r="K195" s="40"/>
      <c r="L195" s="40"/>
      <c r="M195" s="44"/>
      <c r="N195" s="234"/>
      <c r="O195" s="84"/>
      <c r="P195" s="84"/>
      <c r="Q195" s="84"/>
      <c r="R195" s="84"/>
      <c r="S195" s="84"/>
      <c r="T195" s="84"/>
      <c r="U195" s="84"/>
      <c r="V195" s="84"/>
      <c r="W195" s="84"/>
      <c r="X195" s="84"/>
      <c r="Y195" s="85"/>
      <c r="AT195" s="18" t="s">
        <v>193</v>
      </c>
      <c r="AU195" s="18" t="s">
        <v>88</v>
      </c>
    </row>
    <row r="196" s="12" customFormat="1">
      <c r="B196" s="236"/>
      <c r="C196" s="237"/>
      <c r="D196" s="232" t="s">
        <v>195</v>
      </c>
      <c r="E196" s="238" t="s">
        <v>20</v>
      </c>
      <c r="F196" s="239" t="s">
        <v>824</v>
      </c>
      <c r="G196" s="237"/>
      <c r="H196" s="240">
        <v>77.129999999999995</v>
      </c>
      <c r="I196" s="241"/>
      <c r="J196" s="241"/>
      <c r="K196" s="237"/>
      <c r="L196" s="237"/>
      <c r="M196" s="242"/>
      <c r="N196" s="243"/>
      <c r="O196" s="244"/>
      <c r="P196" s="244"/>
      <c r="Q196" s="244"/>
      <c r="R196" s="244"/>
      <c r="S196" s="244"/>
      <c r="T196" s="244"/>
      <c r="U196" s="244"/>
      <c r="V196" s="244"/>
      <c r="W196" s="244"/>
      <c r="X196" s="244"/>
      <c r="Y196" s="245"/>
      <c r="AT196" s="246" t="s">
        <v>195</v>
      </c>
      <c r="AU196" s="246" t="s">
        <v>88</v>
      </c>
      <c r="AV196" s="12" t="s">
        <v>88</v>
      </c>
      <c r="AW196" s="12" t="s">
        <v>5</v>
      </c>
      <c r="AX196" s="12" t="s">
        <v>78</v>
      </c>
      <c r="AY196" s="246" t="s">
        <v>183</v>
      </c>
    </row>
    <row r="197" s="13" customFormat="1">
      <c r="B197" s="247"/>
      <c r="C197" s="248"/>
      <c r="D197" s="232" t="s">
        <v>195</v>
      </c>
      <c r="E197" s="249" t="s">
        <v>20</v>
      </c>
      <c r="F197" s="250" t="s">
        <v>197</v>
      </c>
      <c r="G197" s="248"/>
      <c r="H197" s="251">
        <v>77.129999999999995</v>
      </c>
      <c r="I197" s="252"/>
      <c r="J197" s="252"/>
      <c r="K197" s="248"/>
      <c r="L197" s="248"/>
      <c r="M197" s="253"/>
      <c r="N197" s="254"/>
      <c r="O197" s="255"/>
      <c r="P197" s="255"/>
      <c r="Q197" s="255"/>
      <c r="R197" s="255"/>
      <c r="S197" s="255"/>
      <c r="T197" s="255"/>
      <c r="U197" s="255"/>
      <c r="V197" s="255"/>
      <c r="W197" s="255"/>
      <c r="X197" s="255"/>
      <c r="Y197" s="256"/>
      <c r="AT197" s="257" t="s">
        <v>195</v>
      </c>
      <c r="AU197" s="257" t="s">
        <v>88</v>
      </c>
      <c r="AV197" s="13" t="s">
        <v>129</v>
      </c>
      <c r="AW197" s="13" t="s">
        <v>5</v>
      </c>
      <c r="AX197" s="13" t="s">
        <v>86</v>
      </c>
      <c r="AY197" s="257" t="s">
        <v>183</v>
      </c>
    </row>
    <row r="198" s="1" customFormat="1" ht="24" customHeight="1">
      <c r="B198" s="39"/>
      <c r="C198" s="218" t="s">
        <v>320</v>
      </c>
      <c r="D198" s="260" t="s">
        <v>185</v>
      </c>
      <c r="E198" s="219" t="s">
        <v>338</v>
      </c>
      <c r="F198" s="220" t="s">
        <v>339</v>
      </c>
      <c r="G198" s="221" t="s">
        <v>200</v>
      </c>
      <c r="H198" s="222">
        <v>5</v>
      </c>
      <c r="I198" s="223"/>
      <c r="J198" s="223"/>
      <c r="K198" s="224">
        <f>ROUND(P198*H198,2)</f>
        <v>0</v>
      </c>
      <c r="L198" s="220" t="s">
        <v>189</v>
      </c>
      <c r="M198" s="44"/>
      <c r="N198" s="225" t="s">
        <v>20</v>
      </c>
      <c r="O198" s="226" t="s">
        <v>47</v>
      </c>
      <c r="P198" s="227">
        <f>I198+J198</f>
        <v>0</v>
      </c>
      <c r="Q198" s="227">
        <f>ROUND(I198*H198,2)</f>
        <v>0</v>
      </c>
      <c r="R198" s="227">
        <f>ROUND(J198*H198,2)</f>
        <v>0</v>
      </c>
      <c r="S198" s="84"/>
      <c r="T198" s="228">
        <f>S198*H198</f>
        <v>0</v>
      </c>
      <c r="U198" s="228">
        <v>0</v>
      </c>
      <c r="V198" s="228">
        <f>U198*H198</f>
        <v>0</v>
      </c>
      <c r="W198" s="228">
        <v>0</v>
      </c>
      <c r="X198" s="228">
        <f>W198*H198</f>
        <v>0</v>
      </c>
      <c r="Y198" s="229" t="s">
        <v>20</v>
      </c>
      <c r="AR198" s="230" t="s">
        <v>129</v>
      </c>
      <c r="AT198" s="230" t="s">
        <v>185</v>
      </c>
      <c r="AU198" s="230" t="s">
        <v>88</v>
      </c>
      <c r="AY198" s="18" t="s">
        <v>183</v>
      </c>
      <c r="BE198" s="231">
        <f>IF(O198="základní",K198,0)</f>
        <v>0</v>
      </c>
      <c r="BF198" s="231">
        <f>IF(O198="snížená",K198,0)</f>
        <v>0</v>
      </c>
      <c r="BG198" s="231">
        <f>IF(O198="zákl. přenesená",K198,0)</f>
        <v>0</v>
      </c>
      <c r="BH198" s="231">
        <f>IF(O198="sníž. přenesená",K198,0)</f>
        <v>0</v>
      </c>
      <c r="BI198" s="231">
        <f>IF(O198="nulová",K198,0)</f>
        <v>0</v>
      </c>
      <c r="BJ198" s="18" t="s">
        <v>86</v>
      </c>
      <c r="BK198" s="231">
        <f>ROUND(P198*H198,2)</f>
        <v>0</v>
      </c>
      <c r="BL198" s="18" t="s">
        <v>129</v>
      </c>
      <c r="BM198" s="230" t="s">
        <v>340</v>
      </c>
    </row>
    <row r="199" s="1" customFormat="1">
      <c r="B199" s="39"/>
      <c r="C199" s="40"/>
      <c r="D199" s="232" t="s">
        <v>191</v>
      </c>
      <c r="E199" s="40"/>
      <c r="F199" s="233" t="s">
        <v>341</v>
      </c>
      <c r="G199" s="40"/>
      <c r="H199" s="40"/>
      <c r="I199" s="138"/>
      <c r="J199" s="138"/>
      <c r="K199" s="40"/>
      <c r="L199" s="40"/>
      <c r="M199" s="44"/>
      <c r="N199" s="234"/>
      <c r="O199" s="84"/>
      <c r="P199" s="84"/>
      <c r="Q199" s="84"/>
      <c r="R199" s="84"/>
      <c r="S199" s="84"/>
      <c r="T199" s="84"/>
      <c r="U199" s="84"/>
      <c r="V199" s="84"/>
      <c r="W199" s="84"/>
      <c r="X199" s="84"/>
      <c r="Y199" s="85"/>
      <c r="AT199" s="18" t="s">
        <v>191</v>
      </c>
      <c r="AU199" s="18" t="s">
        <v>88</v>
      </c>
    </row>
    <row r="200" s="1" customFormat="1">
      <c r="B200" s="39"/>
      <c r="C200" s="40"/>
      <c r="D200" s="232" t="s">
        <v>193</v>
      </c>
      <c r="E200" s="40"/>
      <c r="F200" s="235" t="s">
        <v>342</v>
      </c>
      <c r="G200" s="40"/>
      <c r="H200" s="40"/>
      <c r="I200" s="138"/>
      <c r="J200" s="138"/>
      <c r="K200" s="40"/>
      <c r="L200" s="40"/>
      <c r="M200" s="44"/>
      <c r="N200" s="234"/>
      <c r="O200" s="84"/>
      <c r="P200" s="84"/>
      <c r="Q200" s="84"/>
      <c r="R200" s="84"/>
      <c r="S200" s="84"/>
      <c r="T200" s="84"/>
      <c r="U200" s="84"/>
      <c r="V200" s="84"/>
      <c r="W200" s="84"/>
      <c r="X200" s="84"/>
      <c r="Y200" s="85"/>
      <c r="AT200" s="18" t="s">
        <v>193</v>
      </c>
      <c r="AU200" s="18" t="s">
        <v>88</v>
      </c>
    </row>
    <row r="201" s="12" customFormat="1">
      <c r="B201" s="236"/>
      <c r="C201" s="237"/>
      <c r="D201" s="232" t="s">
        <v>195</v>
      </c>
      <c r="E201" s="238" t="s">
        <v>20</v>
      </c>
      <c r="F201" s="239" t="s">
        <v>121</v>
      </c>
      <c r="G201" s="237"/>
      <c r="H201" s="240">
        <v>5</v>
      </c>
      <c r="I201" s="241"/>
      <c r="J201" s="241"/>
      <c r="K201" s="237"/>
      <c r="L201" s="237"/>
      <c r="M201" s="242"/>
      <c r="N201" s="243"/>
      <c r="O201" s="244"/>
      <c r="P201" s="244"/>
      <c r="Q201" s="244"/>
      <c r="R201" s="244"/>
      <c r="S201" s="244"/>
      <c r="T201" s="244"/>
      <c r="U201" s="244"/>
      <c r="V201" s="244"/>
      <c r="W201" s="244"/>
      <c r="X201" s="244"/>
      <c r="Y201" s="245"/>
      <c r="AT201" s="246" t="s">
        <v>195</v>
      </c>
      <c r="AU201" s="246" t="s">
        <v>88</v>
      </c>
      <c r="AV201" s="12" t="s">
        <v>88</v>
      </c>
      <c r="AW201" s="12" t="s">
        <v>5</v>
      </c>
      <c r="AX201" s="12" t="s">
        <v>78</v>
      </c>
      <c r="AY201" s="246" t="s">
        <v>183</v>
      </c>
    </row>
    <row r="202" s="13" customFormat="1">
      <c r="B202" s="247"/>
      <c r="C202" s="248"/>
      <c r="D202" s="232" t="s">
        <v>195</v>
      </c>
      <c r="E202" s="249" t="s">
        <v>20</v>
      </c>
      <c r="F202" s="250" t="s">
        <v>197</v>
      </c>
      <c r="G202" s="248"/>
      <c r="H202" s="251">
        <v>5</v>
      </c>
      <c r="I202" s="252"/>
      <c r="J202" s="252"/>
      <c r="K202" s="248"/>
      <c r="L202" s="248"/>
      <c r="M202" s="253"/>
      <c r="N202" s="254"/>
      <c r="O202" s="255"/>
      <c r="P202" s="255"/>
      <c r="Q202" s="255"/>
      <c r="R202" s="255"/>
      <c r="S202" s="255"/>
      <c r="T202" s="255"/>
      <c r="U202" s="255"/>
      <c r="V202" s="255"/>
      <c r="W202" s="255"/>
      <c r="X202" s="255"/>
      <c r="Y202" s="256"/>
      <c r="AT202" s="257" t="s">
        <v>195</v>
      </c>
      <c r="AU202" s="257" t="s">
        <v>88</v>
      </c>
      <c r="AV202" s="13" t="s">
        <v>129</v>
      </c>
      <c r="AW202" s="13" t="s">
        <v>5</v>
      </c>
      <c r="AX202" s="13" t="s">
        <v>86</v>
      </c>
      <c r="AY202" s="257" t="s">
        <v>183</v>
      </c>
    </row>
    <row r="203" s="1" customFormat="1" ht="24" customHeight="1">
      <c r="B203" s="39"/>
      <c r="C203" s="218" t="s">
        <v>8</v>
      </c>
      <c r="D203" s="260" t="s">
        <v>185</v>
      </c>
      <c r="E203" s="219" t="s">
        <v>344</v>
      </c>
      <c r="F203" s="220" t="s">
        <v>345</v>
      </c>
      <c r="G203" s="221" t="s">
        <v>200</v>
      </c>
      <c r="H203" s="222">
        <v>2</v>
      </c>
      <c r="I203" s="223"/>
      <c r="J203" s="223"/>
      <c r="K203" s="224">
        <f>ROUND(P203*H203,2)</f>
        <v>0</v>
      </c>
      <c r="L203" s="220" t="s">
        <v>189</v>
      </c>
      <c r="M203" s="44"/>
      <c r="N203" s="225" t="s">
        <v>20</v>
      </c>
      <c r="O203" s="226" t="s">
        <v>47</v>
      </c>
      <c r="P203" s="227">
        <f>I203+J203</f>
        <v>0</v>
      </c>
      <c r="Q203" s="227">
        <f>ROUND(I203*H203,2)</f>
        <v>0</v>
      </c>
      <c r="R203" s="227">
        <f>ROUND(J203*H203,2)</f>
        <v>0</v>
      </c>
      <c r="S203" s="84"/>
      <c r="T203" s="228">
        <f>S203*H203</f>
        <v>0</v>
      </c>
      <c r="U203" s="228">
        <v>0</v>
      </c>
      <c r="V203" s="228">
        <f>U203*H203</f>
        <v>0</v>
      </c>
      <c r="W203" s="228">
        <v>0</v>
      </c>
      <c r="X203" s="228">
        <f>W203*H203</f>
        <v>0</v>
      </c>
      <c r="Y203" s="229" t="s">
        <v>20</v>
      </c>
      <c r="AR203" s="230" t="s">
        <v>129</v>
      </c>
      <c r="AT203" s="230" t="s">
        <v>185</v>
      </c>
      <c r="AU203" s="230" t="s">
        <v>88</v>
      </c>
      <c r="AY203" s="18" t="s">
        <v>183</v>
      </c>
      <c r="BE203" s="231">
        <f>IF(O203="základní",K203,0)</f>
        <v>0</v>
      </c>
      <c r="BF203" s="231">
        <f>IF(O203="snížená",K203,0)</f>
        <v>0</v>
      </c>
      <c r="BG203" s="231">
        <f>IF(O203="zákl. přenesená",K203,0)</f>
        <v>0</v>
      </c>
      <c r="BH203" s="231">
        <f>IF(O203="sníž. přenesená",K203,0)</f>
        <v>0</v>
      </c>
      <c r="BI203" s="231">
        <f>IF(O203="nulová",K203,0)</f>
        <v>0</v>
      </c>
      <c r="BJ203" s="18" t="s">
        <v>86</v>
      </c>
      <c r="BK203" s="231">
        <f>ROUND(P203*H203,2)</f>
        <v>0</v>
      </c>
      <c r="BL203" s="18" t="s">
        <v>129</v>
      </c>
      <c r="BM203" s="230" t="s">
        <v>346</v>
      </c>
    </row>
    <row r="204" s="1" customFormat="1">
      <c r="B204" s="39"/>
      <c r="C204" s="40"/>
      <c r="D204" s="232" t="s">
        <v>191</v>
      </c>
      <c r="E204" s="40"/>
      <c r="F204" s="233" t="s">
        <v>347</v>
      </c>
      <c r="G204" s="40"/>
      <c r="H204" s="40"/>
      <c r="I204" s="138"/>
      <c r="J204" s="138"/>
      <c r="K204" s="40"/>
      <c r="L204" s="40"/>
      <c r="M204" s="44"/>
      <c r="N204" s="234"/>
      <c r="O204" s="84"/>
      <c r="P204" s="84"/>
      <c r="Q204" s="84"/>
      <c r="R204" s="84"/>
      <c r="S204" s="84"/>
      <c r="T204" s="84"/>
      <c r="U204" s="84"/>
      <c r="V204" s="84"/>
      <c r="W204" s="84"/>
      <c r="X204" s="84"/>
      <c r="Y204" s="85"/>
      <c r="AT204" s="18" t="s">
        <v>191</v>
      </c>
      <c r="AU204" s="18" t="s">
        <v>88</v>
      </c>
    </row>
    <row r="205" s="1" customFormat="1">
      <c r="B205" s="39"/>
      <c r="C205" s="40"/>
      <c r="D205" s="232" t="s">
        <v>193</v>
      </c>
      <c r="E205" s="40"/>
      <c r="F205" s="235" t="s">
        <v>342</v>
      </c>
      <c r="G205" s="40"/>
      <c r="H205" s="40"/>
      <c r="I205" s="138"/>
      <c r="J205" s="138"/>
      <c r="K205" s="40"/>
      <c r="L205" s="40"/>
      <c r="M205" s="44"/>
      <c r="N205" s="234"/>
      <c r="O205" s="84"/>
      <c r="P205" s="84"/>
      <c r="Q205" s="84"/>
      <c r="R205" s="84"/>
      <c r="S205" s="84"/>
      <c r="T205" s="84"/>
      <c r="U205" s="84"/>
      <c r="V205" s="84"/>
      <c r="W205" s="84"/>
      <c r="X205" s="84"/>
      <c r="Y205" s="85"/>
      <c r="AT205" s="18" t="s">
        <v>193</v>
      </c>
      <c r="AU205" s="18" t="s">
        <v>88</v>
      </c>
    </row>
    <row r="206" s="12" customFormat="1">
      <c r="B206" s="236"/>
      <c r="C206" s="237"/>
      <c r="D206" s="232" t="s">
        <v>195</v>
      </c>
      <c r="E206" s="238" t="s">
        <v>20</v>
      </c>
      <c r="F206" s="239" t="s">
        <v>124</v>
      </c>
      <c r="G206" s="237"/>
      <c r="H206" s="240">
        <v>2</v>
      </c>
      <c r="I206" s="241"/>
      <c r="J206" s="241"/>
      <c r="K206" s="237"/>
      <c r="L206" s="237"/>
      <c r="M206" s="242"/>
      <c r="N206" s="243"/>
      <c r="O206" s="244"/>
      <c r="P206" s="244"/>
      <c r="Q206" s="244"/>
      <c r="R206" s="244"/>
      <c r="S206" s="244"/>
      <c r="T206" s="244"/>
      <c r="U206" s="244"/>
      <c r="V206" s="244"/>
      <c r="W206" s="244"/>
      <c r="X206" s="244"/>
      <c r="Y206" s="245"/>
      <c r="AT206" s="246" t="s">
        <v>195</v>
      </c>
      <c r="AU206" s="246" t="s">
        <v>88</v>
      </c>
      <c r="AV206" s="12" t="s">
        <v>88</v>
      </c>
      <c r="AW206" s="12" t="s">
        <v>5</v>
      </c>
      <c r="AX206" s="12" t="s">
        <v>78</v>
      </c>
      <c r="AY206" s="246" t="s">
        <v>183</v>
      </c>
    </row>
    <row r="207" s="13" customFormat="1">
      <c r="B207" s="247"/>
      <c r="C207" s="248"/>
      <c r="D207" s="232" t="s">
        <v>195</v>
      </c>
      <c r="E207" s="249" t="s">
        <v>20</v>
      </c>
      <c r="F207" s="250" t="s">
        <v>197</v>
      </c>
      <c r="G207" s="248"/>
      <c r="H207" s="251">
        <v>2</v>
      </c>
      <c r="I207" s="252"/>
      <c r="J207" s="252"/>
      <c r="K207" s="248"/>
      <c r="L207" s="248"/>
      <c r="M207" s="253"/>
      <c r="N207" s="254"/>
      <c r="O207" s="255"/>
      <c r="P207" s="255"/>
      <c r="Q207" s="255"/>
      <c r="R207" s="255"/>
      <c r="S207" s="255"/>
      <c r="T207" s="255"/>
      <c r="U207" s="255"/>
      <c r="V207" s="255"/>
      <c r="W207" s="255"/>
      <c r="X207" s="255"/>
      <c r="Y207" s="256"/>
      <c r="AT207" s="257" t="s">
        <v>195</v>
      </c>
      <c r="AU207" s="257" t="s">
        <v>88</v>
      </c>
      <c r="AV207" s="13" t="s">
        <v>129</v>
      </c>
      <c r="AW207" s="13" t="s">
        <v>5</v>
      </c>
      <c r="AX207" s="13" t="s">
        <v>86</v>
      </c>
      <c r="AY207" s="257" t="s">
        <v>183</v>
      </c>
    </row>
    <row r="208" s="1" customFormat="1" ht="24" customHeight="1">
      <c r="B208" s="39"/>
      <c r="C208" s="218" t="s">
        <v>331</v>
      </c>
      <c r="D208" s="260" t="s">
        <v>185</v>
      </c>
      <c r="E208" s="219" t="s">
        <v>349</v>
      </c>
      <c r="F208" s="220" t="s">
        <v>350</v>
      </c>
      <c r="G208" s="221" t="s">
        <v>200</v>
      </c>
      <c r="H208" s="222">
        <v>2</v>
      </c>
      <c r="I208" s="223"/>
      <c r="J208" s="223"/>
      <c r="K208" s="224">
        <f>ROUND(P208*H208,2)</f>
        <v>0</v>
      </c>
      <c r="L208" s="220" t="s">
        <v>189</v>
      </c>
      <c r="M208" s="44"/>
      <c r="N208" s="225" t="s">
        <v>20</v>
      </c>
      <c r="O208" s="226" t="s">
        <v>47</v>
      </c>
      <c r="P208" s="227">
        <f>I208+J208</f>
        <v>0</v>
      </c>
      <c r="Q208" s="227">
        <f>ROUND(I208*H208,2)</f>
        <v>0</v>
      </c>
      <c r="R208" s="227">
        <f>ROUND(J208*H208,2)</f>
        <v>0</v>
      </c>
      <c r="S208" s="84"/>
      <c r="T208" s="228">
        <f>S208*H208</f>
        <v>0</v>
      </c>
      <c r="U208" s="228">
        <v>0</v>
      </c>
      <c r="V208" s="228">
        <f>U208*H208</f>
        <v>0</v>
      </c>
      <c r="W208" s="228">
        <v>0</v>
      </c>
      <c r="X208" s="228">
        <f>W208*H208</f>
        <v>0</v>
      </c>
      <c r="Y208" s="229" t="s">
        <v>20</v>
      </c>
      <c r="AR208" s="230" t="s">
        <v>129</v>
      </c>
      <c r="AT208" s="230" t="s">
        <v>185</v>
      </c>
      <c r="AU208" s="230" t="s">
        <v>88</v>
      </c>
      <c r="AY208" s="18" t="s">
        <v>183</v>
      </c>
      <c r="BE208" s="231">
        <f>IF(O208="základní",K208,0)</f>
        <v>0</v>
      </c>
      <c r="BF208" s="231">
        <f>IF(O208="snížená",K208,0)</f>
        <v>0</v>
      </c>
      <c r="BG208" s="231">
        <f>IF(O208="zákl. přenesená",K208,0)</f>
        <v>0</v>
      </c>
      <c r="BH208" s="231">
        <f>IF(O208="sníž. přenesená",K208,0)</f>
        <v>0</v>
      </c>
      <c r="BI208" s="231">
        <f>IF(O208="nulová",K208,0)</f>
        <v>0</v>
      </c>
      <c r="BJ208" s="18" t="s">
        <v>86</v>
      </c>
      <c r="BK208" s="231">
        <f>ROUND(P208*H208,2)</f>
        <v>0</v>
      </c>
      <c r="BL208" s="18" t="s">
        <v>129</v>
      </c>
      <c r="BM208" s="230" t="s">
        <v>351</v>
      </c>
    </row>
    <row r="209" s="1" customFormat="1">
      <c r="B209" s="39"/>
      <c r="C209" s="40"/>
      <c r="D209" s="232" t="s">
        <v>191</v>
      </c>
      <c r="E209" s="40"/>
      <c r="F209" s="233" t="s">
        <v>352</v>
      </c>
      <c r="G209" s="40"/>
      <c r="H209" s="40"/>
      <c r="I209" s="138"/>
      <c r="J209" s="138"/>
      <c r="K209" s="40"/>
      <c r="L209" s="40"/>
      <c r="M209" s="44"/>
      <c r="N209" s="234"/>
      <c r="O209" s="84"/>
      <c r="P209" s="84"/>
      <c r="Q209" s="84"/>
      <c r="R209" s="84"/>
      <c r="S209" s="84"/>
      <c r="T209" s="84"/>
      <c r="U209" s="84"/>
      <c r="V209" s="84"/>
      <c r="W209" s="84"/>
      <c r="X209" s="84"/>
      <c r="Y209" s="85"/>
      <c r="AT209" s="18" t="s">
        <v>191</v>
      </c>
      <c r="AU209" s="18" t="s">
        <v>88</v>
      </c>
    </row>
    <row r="210" s="1" customFormat="1">
      <c r="B210" s="39"/>
      <c r="C210" s="40"/>
      <c r="D210" s="232" t="s">
        <v>193</v>
      </c>
      <c r="E210" s="40"/>
      <c r="F210" s="235" t="s">
        <v>342</v>
      </c>
      <c r="G210" s="40"/>
      <c r="H210" s="40"/>
      <c r="I210" s="138"/>
      <c r="J210" s="138"/>
      <c r="K210" s="40"/>
      <c r="L210" s="40"/>
      <c r="M210" s="44"/>
      <c r="N210" s="234"/>
      <c r="O210" s="84"/>
      <c r="P210" s="84"/>
      <c r="Q210" s="84"/>
      <c r="R210" s="84"/>
      <c r="S210" s="84"/>
      <c r="T210" s="84"/>
      <c r="U210" s="84"/>
      <c r="V210" s="84"/>
      <c r="W210" s="84"/>
      <c r="X210" s="84"/>
      <c r="Y210" s="85"/>
      <c r="AT210" s="18" t="s">
        <v>193</v>
      </c>
      <c r="AU210" s="18" t="s">
        <v>88</v>
      </c>
    </row>
    <row r="211" s="12" customFormat="1">
      <c r="B211" s="236"/>
      <c r="C211" s="237"/>
      <c r="D211" s="232" t="s">
        <v>195</v>
      </c>
      <c r="E211" s="238" t="s">
        <v>20</v>
      </c>
      <c r="F211" s="239" t="s">
        <v>126</v>
      </c>
      <c r="G211" s="237"/>
      <c r="H211" s="240">
        <v>2</v>
      </c>
      <c r="I211" s="241"/>
      <c r="J211" s="241"/>
      <c r="K211" s="237"/>
      <c r="L211" s="237"/>
      <c r="M211" s="242"/>
      <c r="N211" s="243"/>
      <c r="O211" s="244"/>
      <c r="P211" s="244"/>
      <c r="Q211" s="244"/>
      <c r="R211" s="244"/>
      <c r="S211" s="244"/>
      <c r="T211" s="244"/>
      <c r="U211" s="244"/>
      <c r="V211" s="244"/>
      <c r="W211" s="244"/>
      <c r="X211" s="244"/>
      <c r="Y211" s="245"/>
      <c r="AT211" s="246" t="s">
        <v>195</v>
      </c>
      <c r="AU211" s="246" t="s">
        <v>88</v>
      </c>
      <c r="AV211" s="12" t="s">
        <v>88</v>
      </c>
      <c r="AW211" s="12" t="s">
        <v>5</v>
      </c>
      <c r="AX211" s="12" t="s">
        <v>78</v>
      </c>
      <c r="AY211" s="246" t="s">
        <v>183</v>
      </c>
    </row>
    <row r="212" s="13" customFormat="1">
      <c r="B212" s="247"/>
      <c r="C212" s="248"/>
      <c r="D212" s="232" t="s">
        <v>195</v>
      </c>
      <c r="E212" s="249" t="s">
        <v>20</v>
      </c>
      <c r="F212" s="250" t="s">
        <v>197</v>
      </c>
      <c r="G212" s="248"/>
      <c r="H212" s="251">
        <v>2</v>
      </c>
      <c r="I212" s="252"/>
      <c r="J212" s="252"/>
      <c r="K212" s="248"/>
      <c r="L212" s="248"/>
      <c r="M212" s="253"/>
      <c r="N212" s="254"/>
      <c r="O212" s="255"/>
      <c r="P212" s="255"/>
      <c r="Q212" s="255"/>
      <c r="R212" s="255"/>
      <c r="S212" s="255"/>
      <c r="T212" s="255"/>
      <c r="U212" s="255"/>
      <c r="V212" s="255"/>
      <c r="W212" s="255"/>
      <c r="X212" s="255"/>
      <c r="Y212" s="256"/>
      <c r="AT212" s="257" t="s">
        <v>195</v>
      </c>
      <c r="AU212" s="257" t="s">
        <v>88</v>
      </c>
      <c r="AV212" s="13" t="s">
        <v>129</v>
      </c>
      <c r="AW212" s="13" t="s">
        <v>5</v>
      </c>
      <c r="AX212" s="13" t="s">
        <v>86</v>
      </c>
      <c r="AY212" s="257" t="s">
        <v>183</v>
      </c>
    </row>
    <row r="213" s="1" customFormat="1" ht="24" customHeight="1">
      <c r="B213" s="39"/>
      <c r="C213" s="218" t="s">
        <v>337</v>
      </c>
      <c r="D213" s="218" t="s">
        <v>185</v>
      </c>
      <c r="E213" s="219" t="s">
        <v>875</v>
      </c>
      <c r="F213" s="220" t="s">
        <v>876</v>
      </c>
      <c r="G213" s="221" t="s">
        <v>416</v>
      </c>
      <c r="H213" s="222">
        <v>138.834</v>
      </c>
      <c r="I213" s="223"/>
      <c r="J213" s="223"/>
      <c r="K213" s="224">
        <f>ROUND(P213*H213,2)</f>
        <v>0</v>
      </c>
      <c r="L213" s="220" t="s">
        <v>189</v>
      </c>
      <c r="M213" s="44"/>
      <c r="N213" s="225" t="s">
        <v>20</v>
      </c>
      <c r="O213" s="226" t="s">
        <v>47</v>
      </c>
      <c r="P213" s="227">
        <f>I213+J213</f>
        <v>0</v>
      </c>
      <c r="Q213" s="227">
        <f>ROUND(I213*H213,2)</f>
        <v>0</v>
      </c>
      <c r="R213" s="227">
        <f>ROUND(J213*H213,2)</f>
        <v>0</v>
      </c>
      <c r="S213" s="84"/>
      <c r="T213" s="228">
        <f>S213*H213</f>
        <v>0</v>
      </c>
      <c r="U213" s="228">
        <v>0</v>
      </c>
      <c r="V213" s="228">
        <f>U213*H213</f>
        <v>0</v>
      </c>
      <c r="W213" s="228">
        <v>0</v>
      </c>
      <c r="X213" s="228">
        <f>W213*H213</f>
        <v>0</v>
      </c>
      <c r="Y213" s="229" t="s">
        <v>20</v>
      </c>
      <c r="AR213" s="230" t="s">
        <v>129</v>
      </c>
      <c r="AT213" s="230" t="s">
        <v>185</v>
      </c>
      <c r="AU213" s="230" t="s">
        <v>88</v>
      </c>
      <c r="AY213" s="18" t="s">
        <v>183</v>
      </c>
      <c r="BE213" s="231">
        <f>IF(O213="základní",K213,0)</f>
        <v>0</v>
      </c>
      <c r="BF213" s="231">
        <f>IF(O213="snížená",K213,0)</f>
        <v>0</v>
      </c>
      <c r="BG213" s="231">
        <f>IF(O213="zákl. přenesená",K213,0)</f>
        <v>0</v>
      </c>
      <c r="BH213" s="231">
        <f>IF(O213="sníž. přenesená",K213,0)</f>
        <v>0</v>
      </c>
      <c r="BI213" s="231">
        <f>IF(O213="nulová",K213,0)</f>
        <v>0</v>
      </c>
      <c r="BJ213" s="18" t="s">
        <v>86</v>
      </c>
      <c r="BK213" s="231">
        <f>ROUND(P213*H213,2)</f>
        <v>0</v>
      </c>
      <c r="BL213" s="18" t="s">
        <v>129</v>
      </c>
      <c r="BM213" s="230" t="s">
        <v>1052</v>
      </c>
    </row>
    <row r="214" s="1" customFormat="1">
      <c r="B214" s="39"/>
      <c r="C214" s="40"/>
      <c r="D214" s="232" t="s">
        <v>191</v>
      </c>
      <c r="E214" s="40"/>
      <c r="F214" s="233" t="s">
        <v>878</v>
      </c>
      <c r="G214" s="40"/>
      <c r="H214" s="40"/>
      <c r="I214" s="138"/>
      <c r="J214" s="138"/>
      <c r="K214" s="40"/>
      <c r="L214" s="40"/>
      <c r="M214" s="44"/>
      <c r="N214" s="234"/>
      <c r="O214" s="84"/>
      <c r="P214" s="84"/>
      <c r="Q214" s="84"/>
      <c r="R214" s="84"/>
      <c r="S214" s="84"/>
      <c r="T214" s="84"/>
      <c r="U214" s="84"/>
      <c r="V214" s="84"/>
      <c r="W214" s="84"/>
      <c r="X214" s="84"/>
      <c r="Y214" s="85"/>
      <c r="AT214" s="18" t="s">
        <v>191</v>
      </c>
      <c r="AU214" s="18" t="s">
        <v>88</v>
      </c>
    </row>
    <row r="215" s="1" customFormat="1">
      <c r="B215" s="39"/>
      <c r="C215" s="40"/>
      <c r="D215" s="232" t="s">
        <v>193</v>
      </c>
      <c r="E215" s="40"/>
      <c r="F215" s="235" t="s">
        <v>879</v>
      </c>
      <c r="G215" s="40"/>
      <c r="H215" s="40"/>
      <c r="I215" s="138"/>
      <c r="J215" s="138"/>
      <c r="K215" s="40"/>
      <c r="L215" s="40"/>
      <c r="M215" s="44"/>
      <c r="N215" s="234"/>
      <c r="O215" s="84"/>
      <c r="P215" s="84"/>
      <c r="Q215" s="84"/>
      <c r="R215" s="84"/>
      <c r="S215" s="84"/>
      <c r="T215" s="84"/>
      <c r="U215" s="84"/>
      <c r="V215" s="84"/>
      <c r="W215" s="84"/>
      <c r="X215" s="84"/>
      <c r="Y215" s="85"/>
      <c r="AT215" s="18" t="s">
        <v>193</v>
      </c>
      <c r="AU215" s="18" t="s">
        <v>88</v>
      </c>
    </row>
    <row r="216" s="1" customFormat="1">
      <c r="B216" s="39"/>
      <c r="C216" s="40"/>
      <c r="D216" s="232" t="s">
        <v>419</v>
      </c>
      <c r="E216" s="40"/>
      <c r="F216" s="235" t="s">
        <v>880</v>
      </c>
      <c r="G216" s="40"/>
      <c r="H216" s="40"/>
      <c r="I216" s="138"/>
      <c r="J216" s="138"/>
      <c r="K216" s="40"/>
      <c r="L216" s="40"/>
      <c r="M216" s="44"/>
      <c r="N216" s="234"/>
      <c r="O216" s="84"/>
      <c r="P216" s="84"/>
      <c r="Q216" s="84"/>
      <c r="R216" s="84"/>
      <c r="S216" s="84"/>
      <c r="T216" s="84"/>
      <c r="U216" s="84"/>
      <c r="V216" s="84"/>
      <c r="W216" s="84"/>
      <c r="X216" s="84"/>
      <c r="Y216" s="85"/>
      <c r="AT216" s="18" t="s">
        <v>419</v>
      </c>
      <c r="AU216" s="18" t="s">
        <v>88</v>
      </c>
    </row>
    <row r="217" s="12" customFormat="1">
      <c r="B217" s="236"/>
      <c r="C217" s="237"/>
      <c r="D217" s="232" t="s">
        <v>195</v>
      </c>
      <c r="E217" s="238" t="s">
        <v>20</v>
      </c>
      <c r="F217" s="239" t="s">
        <v>881</v>
      </c>
      <c r="G217" s="237"/>
      <c r="H217" s="240">
        <v>138.834</v>
      </c>
      <c r="I217" s="241"/>
      <c r="J217" s="241"/>
      <c r="K217" s="237"/>
      <c r="L217" s="237"/>
      <c r="M217" s="242"/>
      <c r="N217" s="243"/>
      <c r="O217" s="244"/>
      <c r="P217" s="244"/>
      <c r="Q217" s="244"/>
      <c r="R217" s="244"/>
      <c r="S217" s="244"/>
      <c r="T217" s="244"/>
      <c r="U217" s="244"/>
      <c r="V217" s="244"/>
      <c r="W217" s="244"/>
      <c r="X217" s="244"/>
      <c r="Y217" s="245"/>
      <c r="AT217" s="246" t="s">
        <v>195</v>
      </c>
      <c r="AU217" s="246" t="s">
        <v>88</v>
      </c>
      <c r="AV217" s="12" t="s">
        <v>88</v>
      </c>
      <c r="AW217" s="12" t="s">
        <v>5</v>
      </c>
      <c r="AX217" s="12" t="s">
        <v>78</v>
      </c>
      <c r="AY217" s="246" t="s">
        <v>183</v>
      </c>
    </row>
    <row r="218" s="13" customFormat="1">
      <c r="B218" s="247"/>
      <c r="C218" s="248"/>
      <c r="D218" s="232" t="s">
        <v>195</v>
      </c>
      <c r="E218" s="249" t="s">
        <v>20</v>
      </c>
      <c r="F218" s="250" t="s">
        <v>197</v>
      </c>
      <c r="G218" s="248"/>
      <c r="H218" s="251">
        <v>138.834</v>
      </c>
      <c r="I218" s="252"/>
      <c r="J218" s="252"/>
      <c r="K218" s="248"/>
      <c r="L218" s="248"/>
      <c r="M218" s="253"/>
      <c r="N218" s="254"/>
      <c r="O218" s="255"/>
      <c r="P218" s="255"/>
      <c r="Q218" s="255"/>
      <c r="R218" s="255"/>
      <c r="S218" s="255"/>
      <c r="T218" s="255"/>
      <c r="U218" s="255"/>
      <c r="V218" s="255"/>
      <c r="W218" s="255"/>
      <c r="X218" s="255"/>
      <c r="Y218" s="256"/>
      <c r="AT218" s="257" t="s">
        <v>195</v>
      </c>
      <c r="AU218" s="257" t="s">
        <v>88</v>
      </c>
      <c r="AV218" s="13" t="s">
        <v>129</v>
      </c>
      <c r="AW218" s="13" t="s">
        <v>5</v>
      </c>
      <c r="AX218" s="13" t="s">
        <v>86</v>
      </c>
      <c r="AY218" s="257" t="s">
        <v>183</v>
      </c>
    </row>
    <row r="219" s="1" customFormat="1" ht="24" customHeight="1">
      <c r="B219" s="39"/>
      <c r="C219" s="218" t="s">
        <v>343</v>
      </c>
      <c r="D219" s="218" t="s">
        <v>185</v>
      </c>
      <c r="E219" s="219" t="s">
        <v>359</v>
      </c>
      <c r="F219" s="220" t="s">
        <v>360</v>
      </c>
      <c r="G219" s="221" t="s">
        <v>188</v>
      </c>
      <c r="H219" s="222">
        <v>0.0080000000000000002</v>
      </c>
      <c r="I219" s="223"/>
      <c r="J219" s="223"/>
      <c r="K219" s="224">
        <f>ROUND(P219*H219,2)</f>
        <v>0</v>
      </c>
      <c r="L219" s="220" t="s">
        <v>189</v>
      </c>
      <c r="M219" s="44"/>
      <c r="N219" s="225" t="s">
        <v>20</v>
      </c>
      <c r="O219" s="226" t="s">
        <v>47</v>
      </c>
      <c r="P219" s="227">
        <f>I219+J219</f>
        <v>0</v>
      </c>
      <c r="Q219" s="227">
        <f>ROUND(I219*H219,2)</f>
        <v>0</v>
      </c>
      <c r="R219" s="227">
        <f>ROUND(J219*H219,2)</f>
        <v>0</v>
      </c>
      <c r="S219" s="84"/>
      <c r="T219" s="228">
        <f>S219*H219</f>
        <v>0</v>
      </c>
      <c r="U219" s="228">
        <v>0</v>
      </c>
      <c r="V219" s="228">
        <f>U219*H219</f>
        <v>0</v>
      </c>
      <c r="W219" s="228">
        <v>0</v>
      </c>
      <c r="X219" s="228">
        <f>W219*H219</f>
        <v>0</v>
      </c>
      <c r="Y219" s="229" t="s">
        <v>20</v>
      </c>
      <c r="AR219" s="230" t="s">
        <v>129</v>
      </c>
      <c r="AT219" s="230" t="s">
        <v>185</v>
      </c>
      <c r="AU219" s="230" t="s">
        <v>88</v>
      </c>
      <c r="AY219" s="18" t="s">
        <v>183</v>
      </c>
      <c r="BE219" s="231">
        <f>IF(O219="základní",K219,0)</f>
        <v>0</v>
      </c>
      <c r="BF219" s="231">
        <f>IF(O219="snížená",K219,0)</f>
        <v>0</v>
      </c>
      <c r="BG219" s="231">
        <f>IF(O219="zákl. přenesená",K219,0)</f>
        <v>0</v>
      </c>
      <c r="BH219" s="231">
        <f>IF(O219="sníž. přenesená",K219,0)</f>
        <v>0</v>
      </c>
      <c r="BI219" s="231">
        <f>IF(O219="nulová",K219,0)</f>
        <v>0</v>
      </c>
      <c r="BJ219" s="18" t="s">
        <v>86</v>
      </c>
      <c r="BK219" s="231">
        <f>ROUND(P219*H219,2)</f>
        <v>0</v>
      </c>
      <c r="BL219" s="18" t="s">
        <v>129</v>
      </c>
      <c r="BM219" s="230" t="s">
        <v>1053</v>
      </c>
    </row>
    <row r="220" s="1" customFormat="1">
      <c r="B220" s="39"/>
      <c r="C220" s="40"/>
      <c r="D220" s="232" t="s">
        <v>191</v>
      </c>
      <c r="E220" s="40"/>
      <c r="F220" s="233" t="s">
        <v>362</v>
      </c>
      <c r="G220" s="40"/>
      <c r="H220" s="40"/>
      <c r="I220" s="138"/>
      <c r="J220" s="138"/>
      <c r="K220" s="40"/>
      <c r="L220" s="40"/>
      <c r="M220" s="44"/>
      <c r="N220" s="234"/>
      <c r="O220" s="84"/>
      <c r="P220" s="84"/>
      <c r="Q220" s="84"/>
      <c r="R220" s="84"/>
      <c r="S220" s="84"/>
      <c r="T220" s="84"/>
      <c r="U220" s="84"/>
      <c r="V220" s="84"/>
      <c r="W220" s="84"/>
      <c r="X220" s="84"/>
      <c r="Y220" s="85"/>
      <c r="AT220" s="18" t="s">
        <v>191</v>
      </c>
      <c r="AU220" s="18" t="s">
        <v>88</v>
      </c>
    </row>
    <row r="221" s="1" customFormat="1">
      <c r="B221" s="39"/>
      <c r="C221" s="40"/>
      <c r="D221" s="232" t="s">
        <v>193</v>
      </c>
      <c r="E221" s="40"/>
      <c r="F221" s="235" t="s">
        <v>363</v>
      </c>
      <c r="G221" s="40"/>
      <c r="H221" s="40"/>
      <c r="I221" s="138"/>
      <c r="J221" s="138"/>
      <c r="K221" s="40"/>
      <c r="L221" s="40"/>
      <c r="M221" s="44"/>
      <c r="N221" s="234"/>
      <c r="O221" s="84"/>
      <c r="P221" s="84"/>
      <c r="Q221" s="84"/>
      <c r="R221" s="84"/>
      <c r="S221" s="84"/>
      <c r="T221" s="84"/>
      <c r="U221" s="84"/>
      <c r="V221" s="84"/>
      <c r="W221" s="84"/>
      <c r="X221" s="84"/>
      <c r="Y221" s="85"/>
      <c r="AT221" s="18" t="s">
        <v>193</v>
      </c>
      <c r="AU221" s="18" t="s">
        <v>88</v>
      </c>
    </row>
    <row r="222" s="12" customFormat="1">
      <c r="B222" s="236"/>
      <c r="C222" s="237"/>
      <c r="D222" s="232" t="s">
        <v>195</v>
      </c>
      <c r="E222" s="238" t="s">
        <v>20</v>
      </c>
      <c r="F222" s="239" t="s">
        <v>142</v>
      </c>
      <c r="G222" s="237"/>
      <c r="H222" s="240">
        <v>0.0080000000000000002</v>
      </c>
      <c r="I222" s="241"/>
      <c r="J222" s="241"/>
      <c r="K222" s="237"/>
      <c r="L222" s="237"/>
      <c r="M222" s="242"/>
      <c r="N222" s="243"/>
      <c r="O222" s="244"/>
      <c r="P222" s="244"/>
      <c r="Q222" s="244"/>
      <c r="R222" s="244"/>
      <c r="S222" s="244"/>
      <c r="T222" s="244"/>
      <c r="U222" s="244"/>
      <c r="V222" s="244"/>
      <c r="W222" s="244"/>
      <c r="X222" s="244"/>
      <c r="Y222" s="245"/>
      <c r="AT222" s="246" t="s">
        <v>195</v>
      </c>
      <c r="AU222" s="246" t="s">
        <v>88</v>
      </c>
      <c r="AV222" s="12" t="s">
        <v>88</v>
      </c>
      <c r="AW222" s="12" t="s">
        <v>5</v>
      </c>
      <c r="AX222" s="12" t="s">
        <v>78</v>
      </c>
      <c r="AY222" s="246" t="s">
        <v>183</v>
      </c>
    </row>
    <row r="223" s="13" customFormat="1">
      <c r="B223" s="247"/>
      <c r="C223" s="248"/>
      <c r="D223" s="232" t="s">
        <v>195</v>
      </c>
      <c r="E223" s="249" t="s">
        <v>20</v>
      </c>
      <c r="F223" s="250" t="s">
        <v>197</v>
      </c>
      <c r="G223" s="248"/>
      <c r="H223" s="251">
        <v>0.0080000000000000002</v>
      </c>
      <c r="I223" s="252"/>
      <c r="J223" s="252"/>
      <c r="K223" s="248"/>
      <c r="L223" s="248"/>
      <c r="M223" s="253"/>
      <c r="N223" s="254"/>
      <c r="O223" s="255"/>
      <c r="P223" s="255"/>
      <c r="Q223" s="255"/>
      <c r="R223" s="255"/>
      <c r="S223" s="255"/>
      <c r="T223" s="255"/>
      <c r="U223" s="255"/>
      <c r="V223" s="255"/>
      <c r="W223" s="255"/>
      <c r="X223" s="255"/>
      <c r="Y223" s="256"/>
      <c r="AT223" s="257" t="s">
        <v>195</v>
      </c>
      <c r="AU223" s="257" t="s">
        <v>88</v>
      </c>
      <c r="AV223" s="13" t="s">
        <v>129</v>
      </c>
      <c r="AW223" s="13" t="s">
        <v>5</v>
      </c>
      <c r="AX223" s="13" t="s">
        <v>86</v>
      </c>
      <c r="AY223" s="257" t="s">
        <v>183</v>
      </c>
    </row>
    <row r="224" s="1" customFormat="1" ht="16.5" customHeight="1">
      <c r="B224" s="39"/>
      <c r="C224" s="218" t="s">
        <v>348</v>
      </c>
      <c r="D224" s="260" t="s">
        <v>185</v>
      </c>
      <c r="E224" s="219" t="s">
        <v>706</v>
      </c>
      <c r="F224" s="220" t="s">
        <v>707</v>
      </c>
      <c r="G224" s="221" t="s">
        <v>200</v>
      </c>
      <c r="H224" s="222">
        <v>3</v>
      </c>
      <c r="I224" s="223"/>
      <c r="J224" s="223"/>
      <c r="K224" s="224">
        <f>ROUND(P224*H224,2)</f>
        <v>0</v>
      </c>
      <c r="L224" s="220" t="s">
        <v>20</v>
      </c>
      <c r="M224" s="44"/>
      <c r="N224" s="225" t="s">
        <v>20</v>
      </c>
      <c r="O224" s="226" t="s">
        <v>47</v>
      </c>
      <c r="P224" s="227">
        <f>I224+J224</f>
        <v>0</v>
      </c>
      <c r="Q224" s="227">
        <f>ROUND(I224*H224,2)</f>
        <v>0</v>
      </c>
      <c r="R224" s="227">
        <f>ROUND(J224*H224,2)</f>
        <v>0</v>
      </c>
      <c r="S224" s="84"/>
      <c r="T224" s="228">
        <f>S224*H224</f>
        <v>0</v>
      </c>
      <c r="U224" s="228">
        <v>0</v>
      </c>
      <c r="V224" s="228">
        <f>U224*H224</f>
        <v>0</v>
      </c>
      <c r="W224" s="228">
        <v>0</v>
      </c>
      <c r="X224" s="228">
        <f>W224*H224</f>
        <v>0</v>
      </c>
      <c r="Y224" s="229" t="s">
        <v>20</v>
      </c>
      <c r="AR224" s="230" t="s">
        <v>129</v>
      </c>
      <c r="AT224" s="230" t="s">
        <v>185</v>
      </c>
      <c r="AU224" s="230" t="s">
        <v>88</v>
      </c>
      <c r="AY224" s="18" t="s">
        <v>183</v>
      </c>
      <c r="BE224" s="231">
        <f>IF(O224="základní",K224,0)</f>
        <v>0</v>
      </c>
      <c r="BF224" s="231">
        <f>IF(O224="snížená",K224,0)</f>
        <v>0</v>
      </c>
      <c r="BG224" s="231">
        <f>IF(O224="zákl. přenesená",K224,0)</f>
        <v>0</v>
      </c>
      <c r="BH224" s="231">
        <f>IF(O224="sníž. přenesená",K224,0)</f>
        <v>0</v>
      </c>
      <c r="BI224" s="231">
        <f>IF(O224="nulová",K224,0)</f>
        <v>0</v>
      </c>
      <c r="BJ224" s="18" t="s">
        <v>86</v>
      </c>
      <c r="BK224" s="231">
        <f>ROUND(P224*H224,2)</f>
        <v>0</v>
      </c>
      <c r="BL224" s="18" t="s">
        <v>129</v>
      </c>
      <c r="BM224" s="230" t="s">
        <v>708</v>
      </c>
    </row>
    <row r="225" s="1" customFormat="1">
      <c r="B225" s="39"/>
      <c r="C225" s="40"/>
      <c r="D225" s="232" t="s">
        <v>191</v>
      </c>
      <c r="E225" s="40"/>
      <c r="F225" s="233" t="s">
        <v>709</v>
      </c>
      <c r="G225" s="40"/>
      <c r="H225" s="40"/>
      <c r="I225" s="138"/>
      <c r="J225" s="138"/>
      <c r="K225" s="40"/>
      <c r="L225" s="40"/>
      <c r="M225" s="44"/>
      <c r="N225" s="234"/>
      <c r="O225" s="84"/>
      <c r="P225" s="84"/>
      <c r="Q225" s="84"/>
      <c r="R225" s="84"/>
      <c r="S225" s="84"/>
      <c r="T225" s="84"/>
      <c r="U225" s="84"/>
      <c r="V225" s="84"/>
      <c r="W225" s="84"/>
      <c r="X225" s="84"/>
      <c r="Y225" s="85"/>
      <c r="AT225" s="18" t="s">
        <v>191</v>
      </c>
      <c r="AU225" s="18" t="s">
        <v>88</v>
      </c>
    </row>
    <row r="226" s="1" customFormat="1">
      <c r="B226" s="39"/>
      <c r="C226" s="40"/>
      <c r="D226" s="232" t="s">
        <v>193</v>
      </c>
      <c r="E226" s="40"/>
      <c r="F226" s="235" t="s">
        <v>342</v>
      </c>
      <c r="G226" s="40"/>
      <c r="H226" s="40"/>
      <c r="I226" s="138"/>
      <c r="J226" s="138"/>
      <c r="K226" s="40"/>
      <c r="L226" s="40"/>
      <c r="M226" s="44"/>
      <c r="N226" s="234"/>
      <c r="O226" s="84"/>
      <c r="P226" s="84"/>
      <c r="Q226" s="84"/>
      <c r="R226" s="84"/>
      <c r="S226" s="84"/>
      <c r="T226" s="84"/>
      <c r="U226" s="84"/>
      <c r="V226" s="84"/>
      <c r="W226" s="84"/>
      <c r="X226" s="84"/>
      <c r="Y226" s="85"/>
      <c r="AT226" s="18" t="s">
        <v>193</v>
      </c>
      <c r="AU226" s="18" t="s">
        <v>88</v>
      </c>
    </row>
    <row r="227" s="1" customFormat="1">
      <c r="B227" s="39"/>
      <c r="C227" s="40"/>
      <c r="D227" s="232" t="s">
        <v>419</v>
      </c>
      <c r="E227" s="40"/>
      <c r="F227" s="235" t="s">
        <v>710</v>
      </c>
      <c r="G227" s="40"/>
      <c r="H227" s="40"/>
      <c r="I227" s="138"/>
      <c r="J227" s="138"/>
      <c r="K227" s="40"/>
      <c r="L227" s="40"/>
      <c r="M227" s="44"/>
      <c r="N227" s="234"/>
      <c r="O227" s="84"/>
      <c r="P227" s="84"/>
      <c r="Q227" s="84"/>
      <c r="R227" s="84"/>
      <c r="S227" s="84"/>
      <c r="T227" s="84"/>
      <c r="U227" s="84"/>
      <c r="V227" s="84"/>
      <c r="W227" s="84"/>
      <c r="X227" s="84"/>
      <c r="Y227" s="85"/>
      <c r="AT227" s="18" t="s">
        <v>419</v>
      </c>
      <c r="AU227" s="18" t="s">
        <v>88</v>
      </c>
    </row>
    <row r="228" s="12" customFormat="1">
      <c r="B228" s="236"/>
      <c r="C228" s="237"/>
      <c r="D228" s="232" t="s">
        <v>195</v>
      </c>
      <c r="E228" s="238" t="s">
        <v>20</v>
      </c>
      <c r="F228" s="239" t="s">
        <v>642</v>
      </c>
      <c r="G228" s="237"/>
      <c r="H228" s="240">
        <v>3</v>
      </c>
      <c r="I228" s="241"/>
      <c r="J228" s="241"/>
      <c r="K228" s="237"/>
      <c r="L228" s="237"/>
      <c r="M228" s="242"/>
      <c r="N228" s="243"/>
      <c r="O228" s="244"/>
      <c r="P228" s="244"/>
      <c r="Q228" s="244"/>
      <c r="R228" s="244"/>
      <c r="S228" s="244"/>
      <c r="T228" s="244"/>
      <c r="U228" s="244"/>
      <c r="V228" s="244"/>
      <c r="W228" s="244"/>
      <c r="X228" s="244"/>
      <c r="Y228" s="245"/>
      <c r="AT228" s="246" t="s">
        <v>195</v>
      </c>
      <c r="AU228" s="246" t="s">
        <v>88</v>
      </c>
      <c r="AV228" s="12" t="s">
        <v>88</v>
      </c>
      <c r="AW228" s="12" t="s">
        <v>5</v>
      </c>
      <c r="AX228" s="12" t="s">
        <v>78</v>
      </c>
      <c r="AY228" s="246" t="s">
        <v>183</v>
      </c>
    </row>
    <row r="229" s="13" customFormat="1">
      <c r="B229" s="247"/>
      <c r="C229" s="248"/>
      <c r="D229" s="232" t="s">
        <v>195</v>
      </c>
      <c r="E229" s="249" t="s">
        <v>20</v>
      </c>
      <c r="F229" s="250" t="s">
        <v>197</v>
      </c>
      <c r="G229" s="248"/>
      <c r="H229" s="251">
        <v>3</v>
      </c>
      <c r="I229" s="252"/>
      <c r="J229" s="252"/>
      <c r="K229" s="248"/>
      <c r="L229" s="248"/>
      <c r="M229" s="253"/>
      <c r="N229" s="254"/>
      <c r="O229" s="255"/>
      <c r="P229" s="255"/>
      <c r="Q229" s="255"/>
      <c r="R229" s="255"/>
      <c r="S229" s="255"/>
      <c r="T229" s="255"/>
      <c r="U229" s="255"/>
      <c r="V229" s="255"/>
      <c r="W229" s="255"/>
      <c r="X229" s="255"/>
      <c r="Y229" s="256"/>
      <c r="AT229" s="257" t="s">
        <v>195</v>
      </c>
      <c r="AU229" s="257" t="s">
        <v>88</v>
      </c>
      <c r="AV229" s="13" t="s">
        <v>129</v>
      </c>
      <c r="AW229" s="13" t="s">
        <v>5</v>
      </c>
      <c r="AX229" s="13" t="s">
        <v>86</v>
      </c>
      <c r="AY229" s="257" t="s">
        <v>183</v>
      </c>
    </row>
    <row r="230" s="1" customFormat="1" ht="24" customHeight="1">
      <c r="B230" s="39"/>
      <c r="C230" s="218" t="s">
        <v>353</v>
      </c>
      <c r="D230" s="260" t="s">
        <v>185</v>
      </c>
      <c r="E230" s="219" t="s">
        <v>365</v>
      </c>
      <c r="F230" s="220" t="s">
        <v>366</v>
      </c>
      <c r="G230" s="221" t="s">
        <v>367</v>
      </c>
      <c r="H230" s="222">
        <v>34.899999999999999</v>
      </c>
      <c r="I230" s="223"/>
      <c r="J230" s="223"/>
      <c r="K230" s="224">
        <f>ROUND(P230*H230,2)</f>
        <v>0</v>
      </c>
      <c r="L230" s="220" t="s">
        <v>189</v>
      </c>
      <c r="M230" s="44"/>
      <c r="N230" s="225" t="s">
        <v>20</v>
      </c>
      <c r="O230" s="226" t="s">
        <v>47</v>
      </c>
      <c r="P230" s="227">
        <f>I230+J230</f>
        <v>0</v>
      </c>
      <c r="Q230" s="227">
        <f>ROUND(I230*H230,2)</f>
        <v>0</v>
      </c>
      <c r="R230" s="227">
        <f>ROUND(J230*H230,2)</f>
        <v>0</v>
      </c>
      <c r="S230" s="84"/>
      <c r="T230" s="228">
        <f>S230*H230</f>
        <v>0</v>
      </c>
      <c r="U230" s="228">
        <v>0</v>
      </c>
      <c r="V230" s="228">
        <f>U230*H230</f>
        <v>0</v>
      </c>
      <c r="W230" s="228">
        <v>0</v>
      </c>
      <c r="X230" s="228">
        <f>W230*H230</f>
        <v>0</v>
      </c>
      <c r="Y230" s="229" t="s">
        <v>20</v>
      </c>
      <c r="AR230" s="230" t="s">
        <v>129</v>
      </c>
      <c r="AT230" s="230" t="s">
        <v>185</v>
      </c>
      <c r="AU230" s="230" t="s">
        <v>88</v>
      </c>
      <c r="AY230" s="18" t="s">
        <v>183</v>
      </c>
      <c r="BE230" s="231">
        <f>IF(O230="základní",K230,0)</f>
        <v>0</v>
      </c>
      <c r="BF230" s="231">
        <f>IF(O230="snížená",K230,0)</f>
        <v>0</v>
      </c>
      <c r="BG230" s="231">
        <f>IF(O230="zákl. přenesená",K230,0)</f>
        <v>0</v>
      </c>
      <c r="BH230" s="231">
        <f>IF(O230="sníž. přenesená",K230,0)</f>
        <v>0</v>
      </c>
      <c r="BI230" s="231">
        <f>IF(O230="nulová",K230,0)</f>
        <v>0</v>
      </c>
      <c r="BJ230" s="18" t="s">
        <v>86</v>
      </c>
      <c r="BK230" s="231">
        <f>ROUND(P230*H230,2)</f>
        <v>0</v>
      </c>
      <c r="BL230" s="18" t="s">
        <v>129</v>
      </c>
      <c r="BM230" s="230" t="s">
        <v>368</v>
      </c>
    </row>
    <row r="231" s="1" customFormat="1">
      <c r="B231" s="39"/>
      <c r="C231" s="40"/>
      <c r="D231" s="232" t="s">
        <v>191</v>
      </c>
      <c r="E231" s="40"/>
      <c r="F231" s="233" t="s">
        <v>369</v>
      </c>
      <c r="G231" s="40"/>
      <c r="H231" s="40"/>
      <c r="I231" s="138"/>
      <c r="J231" s="138"/>
      <c r="K231" s="40"/>
      <c r="L231" s="40"/>
      <c r="M231" s="44"/>
      <c r="N231" s="234"/>
      <c r="O231" s="84"/>
      <c r="P231" s="84"/>
      <c r="Q231" s="84"/>
      <c r="R231" s="84"/>
      <c r="S231" s="84"/>
      <c r="T231" s="84"/>
      <c r="U231" s="84"/>
      <c r="V231" s="84"/>
      <c r="W231" s="84"/>
      <c r="X231" s="84"/>
      <c r="Y231" s="85"/>
      <c r="AT231" s="18" t="s">
        <v>191</v>
      </c>
      <c r="AU231" s="18" t="s">
        <v>88</v>
      </c>
    </row>
    <row r="232" s="1" customFormat="1">
      <c r="B232" s="39"/>
      <c r="C232" s="40"/>
      <c r="D232" s="232" t="s">
        <v>193</v>
      </c>
      <c r="E232" s="40"/>
      <c r="F232" s="235" t="s">
        <v>370</v>
      </c>
      <c r="G232" s="40"/>
      <c r="H232" s="40"/>
      <c r="I232" s="138"/>
      <c r="J232" s="138"/>
      <c r="K232" s="40"/>
      <c r="L232" s="40"/>
      <c r="M232" s="44"/>
      <c r="N232" s="234"/>
      <c r="O232" s="84"/>
      <c r="P232" s="84"/>
      <c r="Q232" s="84"/>
      <c r="R232" s="84"/>
      <c r="S232" s="84"/>
      <c r="T232" s="84"/>
      <c r="U232" s="84"/>
      <c r="V232" s="84"/>
      <c r="W232" s="84"/>
      <c r="X232" s="84"/>
      <c r="Y232" s="85"/>
      <c r="AT232" s="18" t="s">
        <v>193</v>
      </c>
      <c r="AU232" s="18" t="s">
        <v>88</v>
      </c>
    </row>
    <row r="233" s="12" customFormat="1">
      <c r="B233" s="236"/>
      <c r="C233" s="237"/>
      <c r="D233" s="232" t="s">
        <v>195</v>
      </c>
      <c r="E233" s="238" t="s">
        <v>20</v>
      </c>
      <c r="F233" s="239" t="s">
        <v>144</v>
      </c>
      <c r="G233" s="237"/>
      <c r="H233" s="240">
        <v>34.899999999999999</v>
      </c>
      <c r="I233" s="241"/>
      <c r="J233" s="241"/>
      <c r="K233" s="237"/>
      <c r="L233" s="237"/>
      <c r="M233" s="242"/>
      <c r="N233" s="243"/>
      <c r="O233" s="244"/>
      <c r="P233" s="244"/>
      <c r="Q233" s="244"/>
      <c r="R233" s="244"/>
      <c r="S233" s="244"/>
      <c r="T233" s="244"/>
      <c r="U233" s="244"/>
      <c r="V233" s="244"/>
      <c r="W233" s="244"/>
      <c r="X233" s="244"/>
      <c r="Y233" s="245"/>
      <c r="AT233" s="246" t="s">
        <v>195</v>
      </c>
      <c r="AU233" s="246" t="s">
        <v>88</v>
      </c>
      <c r="AV233" s="12" t="s">
        <v>88</v>
      </c>
      <c r="AW233" s="12" t="s">
        <v>5</v>
      </c>
      <c r="AX233" s="12" t="s">
        <v>78</v>
      </c>
      <c r="AY233" s="246" t="s">
        <v>183</v>
      </c>
    </row>
    <row r="234" s="13" customFormat="1">
      <c r="B234" s="247"/>
      <c r="C234" s="248"/>
      <c r="D234" s="232" t="s">
        <v>195</v>
      </c>
      <c r="E234" s="249" t="s">
        <v>20</v>
      </c>
      <c r="F234" s="250" t="s">
        <v>197</v>
      </c>
      <c r="G234" s="248"/>
      <c r="H234" s="251">
        <v>34.899999999999999</v>
      </c>
      <c r="I234" s="252"/>
      <c r="J234" s="252"/>
      <c r="K234" s="248"/>
      <c r="L234" s="248"/>
      <c r="M234" s="253"/>
      <c r="N234" s="254"/>
      <c r="O234" s="255"/>
      <c r="P234" s="255"/>
      <c r="Q234" s="255"/>
      <c r="R234" s="255"/>
      <c r="S234" s="255"/>
      <c r="T234" s="255"/>
      <c r="U234" s="255"/>
      <c r="V234" s="255"/>
      <c r="W234" s="255"/>
      <c r="X234" s="255"/>
      <c r="Y234" s="256"/>
      <c r="AT234" s="257" t="s">
        <v>195</v>
      </c>
      <c r="AU234" s="257" t="s">
        <v>88</v>
      </c>
      <c r="AV234" s="13" t="s">
        <v>129</v>
      </c>
      <c r="AW234" s="13" t="s">
        <v>5</v>
      </c>
      <c r="AX234" s="13" t="s">
        <v>86</v>
      </c>
      <c r="AY234" s="257" t="s">
        <v>183</v>
      </c>
    </row>
    <row r="235" s="1" customFormat="1" ht="24" customHeight="1">
      <c r="B235" s="39"/>
      <c r="C235" s="282" t="s">
        <v>358</v>
      </c>
      <c r="D235" s="283" t="s">
        <v>372</v>
      </c>
      <c r="E235" s="284" t="s">
        <v>373</v>
      </c>
      <c r="F235" s="285" t="s">
        <v>374</v>
      </c>
      <c r="G235" s="286" t="s">
        <v>375</v>
      </c>
      <c r="H235" s="287">
        <v>0.52300000000000002</v>
      </c>
      <c r="I235" s="288"/>
      <c r="J235" s="289"/>
      <c r="K235" s="290">
        <f>ROUND(P235*H235,2)</f>
        <v>0</v>
      </c>
      <c r="L235" s="285" t="s">
        <v>189</v>
      </c>
      <c r="M235" s="291"/>
      <c r="N235" s="292" t="s">
        <v>20</v>
      </c>
      <c r="O235" s="226" t="s">
        <v>47</v>
      </c>
      <c r="P235" s="227">
        <f>I235+J235</f>
        <v>0</v>
      </c>
      <c r="Q235" s="227">
        <f>ROUND(I235*H235,2)</f>
        <v>0</v>
      </c>
      <c r="R235" s="227">
        <f>ROUND(J235*H235,2)</f>
        <v>0</v>
      </c>
      <c r="S235" s="84"/>
      <c r="T235" s="228">
        <f>S235*H235</f>
        <v>0</v>
      </c>
      <c r="U235" s="228">
        <v>0.001</v>
      </c>
      <c r="V235" s="228">
        <f>U235*H235</f>
        <v>0.00052300000000000003</v>
      </c>
      <c r="W235" s="228">
        <v>0</v>
      </c>
      <c r="X235" s="228">
        <f>W235*H235</f>
        <v>0</v>
      </c>
      <c r="Y235" s="229" t="s">
        <v>20</v>
      </c>
      <c r="AR235" s="230" t="s">
        <v>236</v>
      </c>
      <c r="AT235" s="230" t="s">
        <v>372</v>
      </c>
      <c r="AU235" s="230" t="s">
        <v>88</v>
      </c>
      <c r="AY235" s="18" t="s">
        <v>183</v>
      </c>
      <c r="BE235" s="231">
        <f>IF(O235="základní",K235,0)</f>
        <v>0</v>
      </c>
      <c r="BF235" s="231">
        <f>IF(O235="snížená",K235,0)</f>
        <v>0</v>
      </c>
      <c r="BG235" s="231">
        <f>IF(O235="zákl. přenesená",K235,0)</f>
        <v>0</v>
      </c>
      <c r="BH235" s="231">
        <f>IF(O235="sníž. přenesená",K235,0)</f>
        <v>0</v>
      </c>
      <c r="BI235" s="231">
        <f>IF(O235="nulová",K235,0)</f>
        <v>0</v>
      </c>
      <c r="BJ235" s="18" t="s">
        <v>86</v>
      </c>
      <c r="BK235" s="231">
        <f>ROUND(P235*H235,2)</f>
        <v>0</v>
      </c>
      <c r="BL235" s="18" t="s">
        <v>129</v>
      </c>
      <c r="BM235" s="230" t="s">
        <v>376</v>
      </c>
    </row>
    <row r="236" s="1" customFormat="1">
      <c r="B236" s="39"/>
      <c r="C236" s="40"/>
      <c r="D236" s="232" t="s">
        <v>191</v>
      </c>
      <c r="E236" s="40"/>
      <c r="F236" s="233" t="s">
        <v>374</v>
      </c>
      <c r="G236" s="40"/>
      <c r="H236" s="40"/>
      <c r="I236" s="138"/>
      <c r="J236" s="138"/>
      <c r="K236" s="40"/>
      <c r="L236" s="40"/>
      <c r="M236" s="44"/>
      <c r="N236" s="234"/>
      <c r="O236" s="84"/>
      <c r="P236" s="84"/>
      <c r="Q236" s="84"/>
      <c r="R236" s="84"/>
      <c r="S236" s="84"/>
      <c r="T236" s="84"/>
      <c r="U236" s="84"/>
      <c r="V236" s="84"/>
      <c r="W236" s="84"/>
      <c r="X236" s="84"/>
      <c r="Y236" s="85"/>
      <c r="AT236" s="18" t="s">
        <v>191</v>
      </c>
      <c r="AU236" s="18" t="s">
        <v>88</v>
      </c>
    </row>
    <row r="237" s="12" customFormat="1">
      <c r="B237" s="236"/>
      <c r="C237" s="237"/>
      <c r="D237" s="232" t="s">
        <v>195</v>
      </c>
      <c r="E237" s="237"/>
      <c r="F237" s="239" t="s">
        <v>1054</v>
      </c>
      <c r="G237" s="237"/>
      <c r="H237" s="240">
        <v>0.52300000000000002</v>
      </c>
      <c r="I237" s="241"/>
      <c r="J237" s="241"/>
      <c r="K237" s="237"/>
      <c r="L237" s="237"/>
      <c r="M237" s="242"/>
      <c r="N237" s="243"/>
      <c r="O237" s="244"/>
      <c r="P237" s="244"/>
      <c r="Q237" s="244"/>
      <c r="R237" s="244"/>
      <c r="S237" s="244"/>
      <c r="T237" s="244"/>
      <c r="U237" s="244"/>
      <c r="V237" s="244"/>
      <c r="W237" s="244"/>
      <c r="X237" s="244"/>
      <c r="Y237" s="245"/>
      <c r="AT237" s="246" t="s">
        <v>195</v>
      </c>
      <c r="AU237" s="246" t="s">
        <v>88</v>
      </c>
      <c r="AV237" s="12" t="s">
        <v>88</v>
      </c>
      <c r="AW237" s="12" t="s">
        <v>4</v>
      </c>
      <c r="AX237" s="12" t="s">
        <v>86</v>
      </c>
      <c r="AY237" s="246" t="s">
        <v>183</v>
      </c>
    </row>
    <row r="238" s="1" customFormat="1" ht="24" customHeight="1">
      <c r="B238" s="39"/>
      <c r="C238" s="218" t="s">
        <v>364</v>
      </c>
      <c r="D238" s="294" t="s">
        <v>185</v>
      </c>
      <c r="E238" s="219" t="s">
        <v>379</v>
      </c>
      <c r="F238" s="220" t="s">
        <v>380</v>
      </c>
      <c r="G238" s="221" t="s">
        <v>367</v>
      </c>
      <c r="H238" s="222">
        <v>30</v>
      </c>
      <c r="I238" s="223"/>
      <c r="J238" s="223"/>
      <c r="K238" s="224">
        <f>ROUND(P238*H238,2)</f>
        <v>0</v>
      </c>
      <c r="L238" s="220" t="s">
        <v>189</v>
      </c>
      <c r="M238" s="44"/>
      <c r="N238" s="225" t="s">
        <v>20</v>
      </c>
      <c r="O238" s="226" t="s">
        <v>47</v>
      </c>
      <c r="P238" s="227">
        <f>I238+J238</f>
        <v>0</v>
      </c>
      <c r="Q238" s="227">
        <f>ROUND(I238*H238,2)</f>
        <v>0</v>
      </c>
      <c r="R238" s="227">
        <f>ROUND(J238*H238,2)</f>
        <v>0</v>
      </c>
      <c r="S238" s="84"/>
      <c r="T238" s="228">
        <f>S238*H238</f>
        <v>0</v>
      </c>
      <c r="U238" s="228">
        <v>0</v>
      </c>
      <c r="V238" s="228">
        <f>U238*H238</f>
        <v>0</v>
      </c>
      <c r="W238" s="228">
        <v>0</v>
      </c>
      <c r="X238" s="228">
        <f>W238*H238</f>
        <v>0</v>
      </c>
      <c r="Y238" s="229" t="s">
        <v>20</v>
      </c>
      <c r="AR238" s="230" t="s">
        <v>129</v>
      </c>
      <c r="AT238" s="230" t="s">
        <v>185</v>
      </c>
      <c r="AU238" s="230" t="s">
        <v>88</v>
      </c>
      <c r="AY238" s="18" t="s">
        <v>183</v>
      </c>
      <c r="BE238" s="231">
        <f>IF(O238="základní",K238,0)</f>
        <v>0</v>
      </c>
      <c r="BF238" s="231">
        <f>IF(O238="snížená",K238,0)</f>
        <v>0</v>
      </c>
      <c r="BG238" s="231">
        <f>IF(O238="zákl. přenesená",K238,0)</f>
        <v>0</v>
      </c>
      <c r="BH238" s="231">
        <f>IF(O238="sníž. přenesená",K238,0)</f>
        <v>0</v>
      </c>
      <c r="BI238" s="231">
        <f>IF(O238="nulová",K238,0)</f>
        <v>0</v>
      </c>
      <c r="BJ238" s="18" t="s">
        <v>86</v>
      </c>
      <c r="BK238" s="231">
        <f>ROUND(P238*H238,2)</f>
        <v>0</v>
      </c>
      <c r="BL238" s="18" t="s">
        <v>129</v>
      </c>
      <c r="BM238" s="230" t="s">
        <v>381</v>
      </c>
    </row>
    <row r="239" s="1" customFormat="1">
      <c r="B239" s="39"/>
      <c r="C239" s="40"/>
      <c r="D239" s="232" t="s">
        <v>191</v>
      </c>
      <c r="E239" s="40"/>
      <c r="F239" s="233" t="s">
        <v>382</v>
      </c>
      <c r="G239" s="40"/>
      <c r="H239" s="40"/>
      <c r="I239" s="138"/>
      <c r="J239" s="138"/>
      <c r="K239" s="40"/>
      <c r="L239" s="40"/>
      <c r="M239" s="44"/>
      <c r="N239" s="234"/>
      <c r="O239" s="84"/>
      <c r="P239" s="84"/>
      <c r="Q239" s="84"/>
      <c r="R239" s="84"/>
      <c r="S239" s="84"/>
      <c r="T239" s="84"/>
      <c r="U239" s="84"/>
      <c r="V239" s="84"/>
      <c r="W239" s="84"/>
      <c r="X239" s="84"/>
      <c r="Y239" s="85"/>
      <c r="AT239" s="18" t="s">
        <v>191</v>
      </c>
      <c r="AU239" s="18" t="s">
        <v>88</v>
      </c>
    </row>
    <row r="240" s="1" customFormat="1">
      <c r="B240" s="39"/>
      <c r="C240" s="40"/>
      <c r="D240" s="232" t="s">
        <v>193</v>
      </c>
      <c r="E240" s="40"/>
      <c r="F240" s="235" t="s">
        <v>370</v>
      </c>
      <c r="G240" s="40"/>
      <c r="H240" s="40"/>
      <c r="I240" s="138"/>
      <c r="J240" s="138"/>
      <c r="K240" s="40"/>
      <c r="L240" s="40"/>
      <c r="M240" s="44"/>
      <c r="N240" s="234"/>
      <c r="O240" s="84"/>
      <c r="P240" s="84"/>
      <c r="Q240" s="84"/>
      <c r="R240" s="84"/>
      <c r="S240" s="84"/>
      <c r="T240" s="84"/>
      <c r="U240" s="84"/>
      <c r="V240" s="84"/>
      <c r="W240" s="84"/>
      <c r="X240" s="84"/>
      <c r="Y240" s="85"/>
      <c r="AT240" s="18" t="s">
        <v>193</v>
      </c>
      <c r="AU240" s="18" t="s">
        <v>88</v>
      </c>
    </row>
    <row r="241" s="12" customFormat="1">
      <c r="B241" s="236"/>
      <c r="C241" s="237"/>
      <c r="D241" s="232" t="s">
        <v>195</v>
      </c>
      <c r="E241" s="238" t="s">
        <v>20</v>
      </c>
      <c r="F241" s="239" t="s">
        <v>1055</v>
      </c>
      <c r="G241" s="237"/>
      <c r="H241" s="240">
        <v>30</v>
      </c>
      <c r="I241" s="241"/>
      <c r="J241" s="241"/>
      <c r="K241" s="237"/>
      <c r="L241" s="237"/>
      <c r="M241" s="242"/>
      <c r="N241" s="243"/>
      <c r="O241" s="244"/>
      <c r="P241" s="244"/>
      <c r="Q241" s="244"/>
      <c r="R241" s="244"/>
      <c r="S241" s="244"/>
      <c r="T241" s="244"/>
      <c r="U241" s="244"/>
      <c r="V241" s="244"/>
      <c r="W241" s="244"/>
      <c r="X241" s="244"/>
      <c r="Y241" s="245"/>
      <c r="AT241" s="246" t="s">
        <v>195</v>
      </c>
      <c r="AU241" s="246" t="s">
        <v>88</v>
      </c>
      <c r="AV241" s="12" t="s">
        <v>88</v>
      </c>
      <c r="AW241" s="12" t="s">
        <v>5</v>
      </c>
      <c r="AX241" s="12" t="s">
        <v>78</v>
      </c>
      <c r="AY241" s="246" t="s">
        <v>183</v>
      </c>
    </row>
    <row r="242" s="13" customFormat="1">
      <c r="B242" s="247"/>
      <c r="C242" s="248"/>
      <c r="D242" s="232" t="s">
        <v>195</v>
      </c>
      <c r="E242" s="249" t="s">
        <v>20</v>
      </c>
      <c r="F242" s="250" t="s">
        <v>197</v>
      </c>
      <c r="G242" s="248"/>
      <c r="H242" s="251">
        <v>30</v>
      </c>
      <c r="I242" s="252"/>
      <c r="J242" s="252"/>
      <c r="K242" s="248"/>
      <c r="L242" s="248"/>
      <c r="M242" s="253"/>
      <c r="N242" s="254"/>
      <c r="O242" s="255"/>
      <c r="P242" s="255"/>
      <c r="Q242" s="255"/>
      <c r="R242" s="255"/>
      <c r="S242" s="255"/>
      <c r="T242" s="255"/>
      <c r="U242" s="255"/>
      <c r="V242" s="255"/>
      <c r="W242" s="255"/>
      <c r="X242" s="255"/>
      <c r="Y242" s="256"/>
      <c r="AT242" s="257" t="s">
        <v>195</v>
      </c>
      <c r="AU242" s="257" t="s">
        <v>88</v>
      </c>
      <c r="AV242" s="13" t="s">
        <v>129</v>
      </c>
      <c r="AW242" s="13" t="s">
        <v>5</v>
      </c>
      <c r="AX242" s="13" t="s">
        <v>86</v>
      </c>
      <c r="AY242" s="257" t="s">
        <v>183</v>
      </c>
    </row>
    <row r="243" s="1" customFormat="1" ht="24" customHeight="1">
      <c r="B243" s="39"/>
      <c r="C243" s="282" t="s">
        <v>371</v>
      </c>
      <c r="D243" s="283" t="s">
        <v>372</v>
      </c>
      <c r="E243" s="284" t="s">
        <v>385</v>
      </c>
      <c r="F243" s="285" t="s">
        <v>386</v>
      </c>
      <c r="G243" s="286" t="s">
        <v>375</v>
      </c>
      <c r="H243" s="287">
        <v>0.45000000000000001</v>
      </c>
      <c r="I243" s="288"/>
      <c r="J243" s="289"/>
      <c r="K243" s="290">
        <f>ROUND(P243*H243,2)</f>
        <v>0</v>
      </c>
      <c r="L243" s="285" t="s">
        <v>189</v>
      </c>
      <c r="M243" s="291"/>
      <c r="N243" s="292" t="s">
        <v>20</v>
      </c>
      <c r="O243" s="226" t="s">
        <v>47</v>
      </c>
      <c r="P243" s="227">
        <f>I243+J243</f>
        <v>0</v>
      </c>
      <c r="Q243" s="227">
        <f>ROUND(I243*H243,2)</f>
        <v>0</v>
      </c>
      <c r="R243" s="227">
        <f>ROUND(J243*H243,2)</f>
        <v>0</v>
      </c>
      <c r="S243" s="84"/>
      <c r="T243" s="228">
        <f>S243*H243</f>
        <v>0</v>
      </c>
      <c r="U243" s="228">
        <v>0.001</v>
      </c>
      <c r="V243" s="228">
        <f>U243*H243</f>
        <v>0.00045000000000000004</v>
      </c>
      <c r="W243" s="228">
        <v>0</v>
      </c>
      <c r="X243" s="228">
        <f>W243*H243</f>
        <v>0</v>
      </c>
      <c r="Y243" s="229" t="s">
        <v>20</v>
      </c>
      <c r="AR243" s="230" t="s">
        <v>236</v>
      </c>
      <c r="AT243" s="230" t="s">
        <v>372</v>
      </c>
      <c r="AU243" s="230" t="s">
        <v>88</v>
      </c>
      <c r="AY243" s="18" t="s">
        <v>183</v>
      </c>
      <c r="BE243" s="231">
        <f>IF(O243="základní",K243,0)</f>
        <v>0</v>
      </c>
      <c r="BF243" s="231">
        <f>IF(O243="snížená",K243,0)</f>
        <v>0</v>
      </c>
      <c r="BG243" s="231">
        <f>IF(O243="zákl. přenesená",K243,0)</f>
        <v>0</v>
      </c>
      <c r="BH243" s="231">
        <f>IF(O243="sníž. přenesená",K243,0)</f>
        <v>0</v>
      </c>
      <c r="BI243" s="231">
        <f>IF(O243="nulová",K243,0)</f>
        <v>0</v>
      </c>
      <c r="BJ243" s="18" t="s">
        <v>86</v>
      </c>
      <c r="BK243" s="231">
        <f>ROUND(P243*H243,2)</f>
        <v>0</v>
      </c>
      <c r="BL243" s="18" t="s">
        <v>129</v>
      </c>
      <c r="BM243" s="230" t="s">
        <v>387</v>
      </c>
    </row>
    <row r="244" s="1" customFormat="1">
      <c r="B244" s="39"/>
      <c r="C244" s="40"/>
      <c r="D244" s="232" t="s">
        <v>191</v>
      </c>
      <c r="E244" s="40"/>
      <c r="F244" s="233" t="s">
        <v>386</v>
      </c>
      <c r="G244" s="40"/>
      <c r="H244" s="40"/>
      <c r="I244" s="138"/>
      <c r="J244" s="138"/>
      <c r="K244" s="40"/>
      <c r="L244" s="40"/>
      <c r="M244" s="44"/>
      <c r="N244" s="234"/>
      <c r="O244" s="84"/>
      <c r="P244" s="84"/>
      <c r="Q244" s="84"/>
      <c r="R244" s="84"/>
      <c r="S244" s="84"/>
      <c r="T244" s="84"/>
      <c r="U244" s="84"/>
      <c r="V244" s="84"/>
      <c r="W244" s="84"/>
      <c r="X244" s="84"/>
      <c r="Y244" s="85"/>
      <c r="AT244" s="18" t="s">
        <v>191</v>
      </c>
      <c r="AU244" s="18" t="s">
        <v>88</v>
      </c>
    </row>
    <row r="245" s="12" customFormat="1">
      <c r="B245" s="236"/>
      <c r="C245" s="237"/>
      <c r="D245" s="232" t="s">
        <v>195</v>
      </c>
      <c r="E245" s="237"/>
      <c r="F245" s="239" t="s">
        <v>1056</v>
      </c>
      <c r="G245" s="237"/>
      <c r="H245" s="240">
        <v>0.45000000000000001</v>
      </c>
      <c r="I245" s="241"/>
      <c r="J245" s="241"/>
      <c r="K245" s="237"/>
      <c r="L245" s="237"/>
      <c r="M245" s="242"/>
      <c r="N245" s="243"/>
      <c r="O245" s="244"/>
      <c r="P245" s="244"/>
      <c r="Q245" s="244"/>
      <c r="R245" s="244"/>
      <c r="S245" s="244"/>
      <c r="T245" s="244"/>
      <c r="U245" s="244"/>
      <c r="V245" s="244"/>
      <c r="W245" s="244"/>
      <c r="X245" s="244"/>
      <c r="Y245" s="245"/>
      <c r="AT245" s="246" t="s">
        <v>195</v>
      </c>
      <c r="AU245" s="246" t="s">
        <v>88</v>
      </c>
      <c r="AV245" s="12" t="s">
        <v>88</v>
      </c>
      <c r="AW245" s="12" t="s">
        <v>4</v>
      </c>
      <c r="AX245" s="12" t="s">
        <v>86</v>
      </c>
      <c r="AY245" s="246" t="s">
        <v>183</v>
      </c>
    </row>
    <row r="246" s="1" customFormat="1" ht="24" customHeight="1">
      <c r="B246" s="39"/>
      <c r="C246" s="218" t="s">
        <v>378</v>
      </c>
      <c r="D246" s="260" t="s">
        <v>185</v>
      </c>
      <c r="E246" s="219" t="s">
        <v>390</v>
      </c>
      <c r="F246" s="220" t="s">
        <v>391</v>
      </c>
      <c r="G246" s="221" t="s">
        <v>200</v>
      </c>
      <c r="H246" s="222">
        <v>20</v>
      </c>
      <c r="I246" s="223"/>
      <c r="J246" s="223"/>
      <c r="K246" s="224">
        <f>ROUND(P246*H246,2)</f>
        <v>0</v>
      </c>
      <c r="L246" s="220" t="s">
        <v>189</v>
      </c>
      <c r="M246" s="44"/>
      <c r="N246" s="225" t="s">
        <v>20</v>
      </c>
      <c r="O246" s="226" t="s">
        <v>47</v>
      </c>
      <c r="P246" s="227">
        <f>I246+J246</f>
        <v>0</v>
      </c>
      <c r="Q246" s="227">
        <f>ROUND(I246*H246,2)</f>
        <v>0</v>
      </c>
      <c r="R246" s="227">
        <f>ROUND(J246*H246,2)</f>
        <v>0</v>
      </c>
      <c r="S246" s="84"/>
      <c r="T246" s="228">
        <f>S246*H246</f>
        <v>0</v>
      </c>
      <c r="U246" s="228">
        <v>0</v>
      </c>
      <c r="V246" s="228">
        <f>U246*H246</f>
        <v>0</v>
      </c>
      <c r="W246" s="228">
        <v>0</v>
      </c>
      <c r="X246" s="228">
        <f>W246*H246</f>
        <v>0</v>
      </c>
      <c r="Y246" s="229" t="s">
        <v>20</v>
      </c>
      <c r="AR246" s="230" t="s">
        <v>129</v>
      </c>
      <c r="AT246" s="230" t="s">
        <v>185</v>
      </c>
      <c r="AU246" s="230" t="s">
        <v>88</v>
      </c>
      <c r="AY246" s="18" t="s">
        <v>183</v>
      </c>
      <c r="BE246" s="231">
        <f>IF(O246="základní",K246,0)</f>
        <v>0</v>
      </c>
      <c r="BF246" s="231">
        <f>IF(O246="snížená",K246,0)</f>
        <v>0</v>
      </c>
      <c r="BG246" s="231">
        <f>IF(O246="zákl. přenesená",K246,0)</f>
        <v>0</v>
      </c>
      <c r="BH246" s="231">
        <f>IF(O246="sníž. přenesená",K246,0)</f>
        <v>0</v>
      </c>
      <c r="BI246" s="231">
        <f>IF(O246="nulová",K246,0)</f>
        <v>0</v>
      </c>
      <c r="BJ246" s="18" t="s">
        <v>86</v>
      </c>
      <c r="BK246" s="231">
        <f>ROUND(P246*H246,2)</f>
        <v>0</v>
      </c>
      <c r="BL246" s="18" t="s">
        <v>129</v>
      </c>
      <c r="BM246" s="230" t="s">
        <v>392</v>
      </c>
    </row>
    <row r="247" s="1" customFormat="1">
      <c r="B247" s="39"/>
      <c r="C247" s="40"/>
      <c r="D247" s="232" t="s">
        <v>191</v>
      </c>
      <c r="E247" s="40"/>
      <c r="F247" s="233" t="s">
        <v>393</v>
      </c>
      <c r="G247" s="40"/>
      <c r="H247" s="40"/>
      <c r="I247" s="138"/>
      <c r="J247" s="138"/>
      <c r="K247" s="40"/>
      <c r="L247" s="40"/>
      <c r="M247" s="44"/>
      <c r="N247" s="234"/>
      <c r="O247" s="84"/>
      <c r="P247" s="84"/>
      <c r="Q247" s="84"/>
      <c r="R247" s="84"/>
      <c r="S247" s="84"/>
      <c r="T247" s="84"/>
      <c r="U247" s="84"/>
      <c r="V247" s="84"/>
      <c r="W247" s="84"/>
      <c r="X247" s="84"/>
      <c r="Y247" s="85"/>
      <c r="AT247" s="18" t="s">
        <v>191</v>
      </c>
      <c r="AU247" s="18" t="s">
        <v>88</v>
      </c>
    </row>
    <row r="248" s="1" customFormat="1">
      <c r="B248" s="39"/>
      <c r="C248" s="40"/>
      <c r="D248" s="232" t="s">
        <v>193</v>
      </c>
      <c r="E248" s="40"/>
      <c r="F248" s="235" t="s">
        <v>342</v>
      </c>
      <c r="G248" s="40"/>
      <c r="H248" s="40"/>
      <c r="I248" s="138"/>
      <c r="J248" s="138"/>
      <c r="K248" s="40"/>
      <c r="L248" s="40"/>
      <c r="M248" s="44"/>
      <c r="N248" s="234"/>
      <c r="O248" s="84"/>
      <c r="P248" s="84"/>
      <c r="Q248" s="84"/>
      <c r="R248" s="84"/>
      <c r="S248" s="84"/>
      <c r="T248" s="84"/>
      <c r="U248" s="84"/>
      <c r="V248" s="84"/>
      <c r="W248" s="84"/>
      <c r="X248" s="84"/>
      <c r="Y248" s="85"/>
      <c r="AT248" s="18" t="s">
        <v>193</v>
      </c>
      <c r="AU248" s="18" t="s">
        <v>88</v>
      </c>
    </row>
    <row r="249" s="12" customFormat="1">
      <c r="B249" s="236"/>
      <c r="C249" s="237"/>
      <c r="D249" s="232" t="s">
        <v>195</v>
      </c>
      <c r="E249" s="238" t="s">
        <v>20</v>
      </c>
      <c r="F249" s="239" t="s">
        <v>394</v>
      </c>
      <c r="G249" s="237"/>
      <c r="H249" s="240">
        <v>20</v>
      </c>
      <c r="I249" s="241"/>
      <c r="J249" s="241"/>
      <c r="K249" s="237"/>
      <c r="L249" s="237"/>
      <c r="M249" s="242"/>
      <c r="N249" s="243"/>
      <c r="O249" s="244"/>
      <c r="P249" s="244"/>
      <c r="Q249" s="244"/>
      <c r="R249" s="244"/>
      <c r="S249" s="244"/>
      <c r="T249" s="244"/>
      <c r="U249" s="244"/>
      <c r="V249" s="244"/>
      <c r="W249" s="244"/>
      <c r="X249" s="244"/>
      <c r="Y249" s="245"/>
      <c r="AT249" s="246" t="s">
        <v>195</v>
      </c>
      <c r="AU249" s="246" t="s">
        <v>88</v>
      </c>
      <c r="AV249" s="12" t="s">
        <v>88</v>
      </c>
      <c r="AW249" s="12" t="s">
        <v>5</v>
      </c>
      <c r="AX249" s="12" t="s">
        <v>78</v>
      </c>
      <c r="AY249" s="246" t="s">
        <v>183</v>
      </c>
    </row>
    <row r="250" s="13" customFormat="1">
      <c r="B250" s="247"/>
      <c r="C250" s="248"/>
      <c r="D250" s="232" t="s">
        <v>195</v>
      </c>
      <c r="E250" s="249" t="s">
        <v>20</v>
      </c>
      <c r="F250" s="250" t="s">
        <v>197</v>
      </c>
      <c r="G250" s="248"/>
      <c r="H250" s="251">
        <v>20</v>
      </c>
      <c r="I250" s="252"/>
      <c r="J250" s="252"/>
      <c r="K250" s="248"/>
      <c r="L250" s="248"/>
      <c r="M250" s="253"/>
      <c r="N250" s="254"/>
      <c r="O250" s="255"/>
      <c r="P250" s="255"/>
      <c r="Q250" s="255"/>
      <c r="R250" s="255"/>
      <c r="S250" s="255"/>
      <c r="T250" s="255"/>
      <c r="U250" s="255"/>
      <c r="V250" s="255"/>
      <c r="W250" s="255"/>
      <c r="X250" s="255"/>
      <c r="Y250" s="256"/>
      <c r="AT250" s="257" t="s">
        <v>195</v>
      </c>
      <c r="AU250" s="257" t="s">
        <v>88</v>
      </c>
      <c r="AV250" s="13" t="s">
        <v>129</v>
      </c>
      <c r="AW250" s="13" t="s">
        <v>5</v>
      </c>
      <c r="AX250" s="13" t="s">
        <v>86</v>
      </c>
      <c r="AY250" s="257" t="s">
        <v>183</v>
      </c>
    </row>
    <row r="251" s="1" customFormat="1" ht="24" customHeight="1">
      <c r="B251" s="39"/>
      <c r="C251" s="218" t="s">
        <v>384</v>
      </c>
      <c r="D251" s="260" t="s">
        <v>185</v>
      </c>
      <c r="E251" s="219" t="s">
        <v>396</v>
      </c>
      <c r="F251" s="220" t="s">
        <v>397</v>
      </c>
      <c r="G251" s="221" t="s">
        <v>200</v>
      </c>
      <c r="H251" s="222">
        <v>8</v>
      </c>
      <c r="I251" s="223"/>
      <c r="J251" s="223"/>
      <c r="K251" s="224">
        <f>ROUND(P251*H251,2)</f>
        <v>0</v>
      </c>
      <c r="L251" s="220" t="s">
        <v>189</v>
      </c>
      <c r="M251" s="44"/>
      <c r="N251" s="225" t="s">
        <v>20</v>
      </c>
      <c r="O251" s="226" t="s">
        <v>47</v>
      </c>
      <c r="P251" s="227">
        <f>I251+J251</f>
        <v>0</v>
      </c>
      <c r="Q251" s="227">
        <f>ROUND(I251*H251,2)</f>
        <v>0</v>
      </c>
      <c r="R251" s="227">
        <f>ROUND(J251*H251,2)</f>
        <v>0</v>
      </c>
      <c r="S251" s="84"/>
      <c r="T251" s="228">
        <f>S251*H251</f>
        <v>0</v>
      </c>
      <c r="U251" s="228">
        <v>0</v>
      </c>
      <c r="V251" s="228">
        <f>U251*H251</f>
        <v>0</v>
      </c>
      <c r="W251" s="228">
        <v>0</v>
      </c>
      <c r="X251" s="228">
        <f>W251*H251</f>
        <v>0</v>
      </c>
      <c r="Y251" s="229" t="s">
        <v>20</v>
      </c>
      <c r="AR251" s="230" t="s">
        <v>129</v>
      </c>
      <c r="AT251" s="230" t="s">
        <v>185</v>
      </c>
      <c r="AU251" s="230" t="s">
        <v>88</v>
      </c>
      <c r="AY251" s="18" t="s">
        <v>183</v>
      </c>
      <c r="BE251" s="231">
        <f>IF(O251="základní",K251,0)</f>
        <v>0</v>
      </c>
      <c r="BF251" s="231">
        <f>IF(O251="snížená",K251,0)</f>
        <v>0</v>
      </c>
      <c r="BG251" s="231">
        <f>IF(O251="zákl. přenesená",K251,0)</f>
        <v>0</v>
      </c>
      <c r="BH251" s="231">
        <f>IF(O251="sníž. přenesená",K251,0)</f>
        <v>0</v>
      </c>
      <c r="BI251" s="231">
        <f>IF(O251="nulová",K251,0)</f>
        <v>0</v>
      </c>
      <c r="BJ251" s="18" t="s">
        <v>86</v>
      </c>
      <c r="BK251" s="231">
        <f>ROUND(P251*H251,2)</f>
        <v>0</v>
      </c>
      <c r="BL251" s="18" t="s">
        <v>129</v>
      </c>
      <c r="BM251" s="230" t="s">
        <v>398</v>
      </c>
    </row>
    <row r="252" s="1" customFormat="1">
      <c r="B252" s="39"/>
      <c r="C252" s="40"/>
      <c r="D252" s="232" t="s">
        <v>191</v>
      </c>
      <c r="E252" s="40"/>
      <c r="F252" s="233" t="s">
        <v>399</v>
      </c>
      <c r="G252" s="40"/>
      <c r="H252" s="40"/>
      <c r="I252" s="138"/>
      <c r="J252" s="138"/>
      <c r="K252" s="40"/>
      <c r="L252" s="40"/>
      <c r="M252" s="44"/>
      <c r="N252" s="234"/>
      <c r="O252" s="84"/>
      <c r="P252" s="84"/>
      <c r="Q252" s="84"/>
      <c r="R252" s="84"/>
      <c r="S252" s="84"/>
      <c r="T252" s="84"/>
      <c r="U252" s="84"/>
      <c r="V252" s="84"/>
      <c r="W252" s="84"/>
      <c r="X252" s="84"/>
      <c r="Y252" s="85"/>
      <c r="AT252" s="18" t="s">
        <v>191</v>
      </c>
      <c r="AU252" s="18" t="s">
        <v>88</v>
      </c>
    </row>
    <row r="253" s="1" customFormat="1">
      <c r="B253" s="39"/>
      <c r="C253" s="40"/>
      <c r="D253" s="232" t="s">
        <v>193</v>
      </c>
      <c r="E253" s="40"/>
      <c r="F253" s="235" t="s">
        <v>342</v>
      </c>
      <c r="G253" s="40"/>
      <c r="H253" s="40"/>
      <c r="I253" s="138"/>
      <c r="J253" s="138"/>
      <c r="K253" s="40"/>
      <c r="L253" s="40"/>
      <c r="M253" s="44"/>
      <c r="N253" s="234"/>
      <c r="O253" s="84"/>
      <c r="P253" s="84"/>
      <c r="Q253" s="84"/>
      <c r="R253" s="84"/>
      <c r="S253" s="84"/>
      <c r="T253" s="84"/>
      <c r="U253" s="84"/>
      <c r="V253" s="84"/>
      <c r="W253" s="84"/>
      <c r="X253" s="84"/>
      <c r="Y253" s="85"/>
      <c r="AT253" s="18" t="s">
        <v>193</v>
      </c>
      <c r="AU253" s="18" t="s">
        <v>88</v>
      </c>
    </row>
    <row r="254" s="12" customFormat="1">
      <c r="B254" s="236"/>
      <c r="C254" s="237"/>
      <c r="D254" s="232" t="s">
        <v>195</v>
      </c>
      <c r="E254" s="238" t="s">
        <v>20</v>
      </c>
      <c r="F254" s="239" t="s">
        <v>400</v>
      </c>
      <c r="G254" s="237"/>
      <c r="H254" s="240">
        <v>8</v>
      </c>
      <c r="I254" s="241"/>
      <c r="J254" s="241"/>
      <c r="K254" s="237"/>
      <c r="L254" s="237"/>
      <c r="M254" s="242"/>
      <c r="N254" s="243"/>
      <c r="O254" s="244"/>
      <c r="P254" s="244"/>
      <c r="Q254" s="244"/>
      <c r="R254" s="244"/>
      <c r="S254" s="244"/>
      <c r="T254" s="244"/>
      <c r="U254" s="244"/>
      <c r="V254" s="244"/>
      <c r="W254" s="244"/>
      <c r="X254" s="244"/>
      <c r="Y254" s="245"/>
      <c r="AT254" s="246" t="s">
        <v>195</v>
      </c>
      <c r="AU254" s="246" t="s">
        <v>88</v>
      </c>
      <c r="AV254" s="12" t="s">
        <v>88</v>
      </c>
      <c r="AW254" s="12" t="s">
        <v>5</v>
      </c>
      <c r="AX254" s="12" t="s">
        <v>78</v>
      </c>
      <c r="AY254" s="246" t="s">
        <v>183</v>
      </c>
    </row>
    <row r="255" s="13" customFormat="1">
      <c r="B255" s="247"/>
      <c r="C255" s="248"/>
      <c r="D255" s="232" t="s">
        <v>195</v>
      </c>
      <c r="E255" s="249" t="s">
        <v>20</v>
      </c>
      <c r="F255" s="250" t="s">
        <v>197</v>
      </c>
      <c r="G255" s="248"/>
      <c r="H255" s="251">
        <v>8</v>
      </c>
      <c r="I255" s="252"/>
      <c r="J255" s="252"/>
      <c r="K255" s="248"/>
      <c r="L255" s="248"/>
      <c r="M255" s="253"/>
      <c r="N255" s="254"/>
      <c r="O255" s="255"/>
      <c r="P255" s="255"/>
      <c r="Q255" s="255"/>
      <c r="R255" s="255"/>
      <c r="S255" s="255"/>
      <c r="T255" s="255"/>
      <c r="U255" s="255"/>
      <c r="V255" s="255"/>
      <c r="W255" s="255"/>
      <c r="X255" s="255"/>
      <c r="Y255" s="256"/>
      <c r="AT255" s="257" t="s">
        <v>195</v>
      </c>
      <c r="AU255" s="257" t="s">
        <v>88</v>
      </c>
      <c r="AV255" s="13" t="s">
        <v>129</v>
      </c>
      <c r="AW255" s="13" t="s">
        <v>5</v>
      </c>
      <c r="AX255" s="13" t="s">
        <v>86</v>
      </c>
      <c r="AY255" s="257" t="s">
        <v>183</v>
      </c>
    </row>
    <row r="256" s="1" customFormat="1" ht="24" customHeight="1">
      <c r="B256" s="39"/>
      <c r="C256" s="218" t="s">
        <v>389</v>
      </c>
      <c r="D256" s="260" t="s">
        <v>185</v>
      </c>
      <c r="E256" s="219" t="s">
        <v>402</v>
      </c>
      <c r="F256" s="220" t="s">
        <v>403</v>
      </c>
      <c r="G256" s="221" t="s">
        <v>200</v>
      </c>
      <c r="H256" s="222">
        <v>8</v>
      </c>
      <c r="I256" s="223"/>
      <c r="J256" s="223"/>
      <c r="K256" s="224">
        <f>ROUND(P256*H256,2)</f>
        <v>0</v>
      </c>
      <c r="L256" s="220" t="s">
        <v>189</v>
      </c>
      <c r="M256" s="44"/>
      <c r="N256" s="225" t="s">
        <v>20</v>
      </c>
      <c r="O256" s="226" t="s">
        <v>47</v>
      </c>
      <c r="P256" s="227">
        <f>I256+J256</f>
        <v>0</v>
      </c>
      <c r="Q256" s="227">
        <f>ROUND(I256*H256,2)</f>
        <v>0</v>
      </c>
      <c r="R256" s="227">
        <f>ROUND(J256*H256,2)</f>
        <v>0</v>
      </c>
      <c r="S256" s="84"/>
      <c r="T256" s="228">
        <f>S256*H256</f>
        <v>0</v>
      </c>
      <c r="U256" s="228">
        <v>0</v>
      </c>
      <c r="V256" s="228">
        <f>U256*H256</f>
        <v>0</v>
      </c>
      <c r="W256" s="228">
        <v>0</v>
      </c>
      <c r="X256" s="228">
        <f>W256*H256</f>
        <v>0</v>
      </c>
      <c r="Y256" s="229" t="s">
        <v>20</v>
      </c>
      <c r="AR256" s="230" t="s">
        <v>129</v>
      </c>
      <c r="AT256" s="230" t="s">
        <v>185</v>
      </c>
      <c r="AU256" s="230" t="s">
        <v>88</v>
      </c>
      <c r="AY256" s="18" t="s">
        <v>183</v>
      </c>
      <c r="BE256" s="231">
        <f>IF(O256="základní",K256,0)</f>
        <v>0</v>
      </c>
      <c r="BF256" s="231">
        <f>IF(O256="snížená",K256,0)</f>
        <v>0</v>
      </c>
      <c r="BG256" s="231">
        <f>IF(O256="zákl. přenesená",K256,0)</f>
        <v>0</v>
      </c>
      <c r="BH256" s="231">
        <f>IF(O256="sníž. přenesená",K256,0)</f>
        <v>0</v>
      </c>
      <c r="BI256" s="231">
        <f>IF(O256="nulová",K256,0)</f>
        <v>0</v>
      </c>
      <c r="BJ256" s="18" t="s">
        <v>86</v>
      </c>
      <c r="BK256" s="231">
        <f>ROUND(P256*H256,2)</f>
        <v>0</v>
      </c>
      <c r="BL256" s="18" t="s">
        <v>129</v>
      </c>
      <c r="BM256" s="230" t="s">
        <v>404</v>
      </c>
    </row>
    <row r="257" s="1" customFormat="1">
      <c r="B257" s="39"/>
      <c r="C257" s="40"/>
      <c r="D257" s="232" t="s">
        <v>191</v>
      </c>
      <c r="E257" s="40"/>
      <c r="F257" s="233" t="s">
        <v>405</v>
      </c>
      <c r="G257" s="40"/>
      <c r="H257" s="40"/>
      <c r="I257" s="138"/>
      <c r="J257" s="138"/>
      <c r="K257" s="40"/>
      <c r="L257" s="40"/>
      <c r="M257" s="44"/>
      <c r="N257" s="234"/>
      <c r="O257" s="84"/>
      <c r="P257" s="84"/>
      <c r="Q257" s="84"/>
      <c r="R257" s="84"/>
      <c r="S257" s="84"/>
      <c r="T257" s="84"/>
      <c r="U257" s="84"/>
      <c r="V257" s="84"/>
      <c r="W257" s="84"/>
      <c r="X257" s="84"/>
      <c r="Y257" s="85"/>
      <c r="AT257" s="18" t="s">
        <v>191</v>
      </c>
      <c r="AU257" s="18" t="s">
        <v>88</v>
      </c>
    </row>
    <row r="258" s="1" customFormat="1">
      <c r="B258" s="39"/>
      <c r="C258" s="40"/>
      <c r="D258" s="232" t="s">
        <v>193</v>
      </c>
      <c r="E258" s="40"/>
      <c r="F258" s="235" t="s">
        <v>342</v>
      </c>
      <c r="G258" s="40"/>
      <c r="H258" s="40"/>
      <c r="I258" s="138"/>
      <c r="J258" s="138"/>
      <c r="K258" s="40"/>
      <c r="L258" s="40"/>
      <c r="M258" s="44"/>
      <c r="N258" s="234"/>
      <c r="O258" s="84"/>
      <c r="P258" s="84"/>
      <c r="Q258" s="84"/>
      <c r="R258" s="84"/>
      <c r="S258" s="84"/>
      <c r="T258" s="84"/>
      <c r="U258" s="84"/>
      <c r="V258" s="84"/>
      <c r="W258" s="84"/>
      <c r="X258" s="84"/>
      <c r="Y258" s="85"/>
      <c r="AT258" s="18" t="s">
        <v>193</v>
      </c>
      <c r="AU258" s="18" t="s">
        <v>88</v>
      </c>
    </row>
    <row r="259" s="12" customFormat="1">
      <c r="B259" s="236"/>
      <c r="C259" s="237"/>
      <c r="D259" s="232" t="s">
        <v>195</v>
      </c>
      <c r="E259" s="238" t="s">
        <v>20</v>
      </c>
      <c r="F259" s="239" t="s">
        <v>406</v>
      </c>
      <c r="G259" s="237"/>
      <c r="H259" s="240">
        <v>8</v>
      </c>
      <c r="I259" s="241"/>
      <c r="J259" s="241"/>
      <c r="K259" s="237"/>
      <c r="L259" s="237"/>
      <c r="M259" s="242"/>
      <c r="N259" s="243"/>
      <c r="O259" s="244"/>
      <c r="P259" s="244"/>
      <c r="Q259" s="244"/>
      <c r="R259" s="244"/>
      <c r="S259" s="244"/>
      <c r="T259" s="244"/>
      <c r="U259" s="244"/>
      <c r="V259" s="244"/>
      <c r="W259" s="244"/>
      <c r="X259" s="244"/>
      <c r="Y259" s="245"/>
      <c r="AT259" s="246" t="s">
        <v>195</v>
      </c>
      <c r="AU259" s="246" t="s">
        <v>88</v>
      </c>
      <c r="AV259" s="12" t="s">
        <v>88</v>
      </c>
      <c r="AW259" s="12" t="s">
        <v>5</v>
      </c>
      <c r="AX259" s="12" t="s">
        <v>78</v>
      </c>
      <c r="AY259" s="246" t="s">
        <v>183</v>
      </c>
    </row>
    <row r="260" s="13" customFormat="1">
      <c r="B260" s="247"/>
      <c r="C260" s="248"/>
      <c r="D260" s="232" t="s">
        <v>195</v>
      </c>
      <c r="E260" s="249" t="s">
        <v>20</v>
      </c>
      <c r="F260" s="250" t="s">
        <v>197</v>
      </c>
      <c r="G260" s="248"/>
      <c r="H260" s="251">
        <v>8</v>
      </c>
      <c r="I260" s="252"/>
      <c r="J260" s="252"/>
      <c r="K260" s="248"/>
      <c r="L260" s="248"/>
      <c r="M260" s="253"/>
      <c r="N260" s="254"/>
      <c r="O260" s="255"/>
      <c r="P260" s="255"/>
      <c r="Q260" s="255"/>
      <c r="R260" s="255"/>
      <c r="S260" s="255"/>
      <c r="T260" s="255"/>
      <c r="U260" s="255"/>
      <c r="V260" s="255"/>
      <c r="W260" s="255"/>
      <c r="X260" s="255"/>
      <c r="Y260" s="256"/>
      <c r="AT260" s="257" t="s">
        <v>195</v>
      </c>
      <c r="AU260" s="257" t="s">
        <v>88</v>
      </c>
      <c r="AV260" s="13" t="s">
        <v>129</v>
      </c>
      <c r="AW260" s="13" t="s">
        <v>5</v>
      </c>
      <c r="AX260" s="13" t="s">
        <v>86</v>
      </c>
      <c r="AY260" s="257" t="s">
        <v>183</v>
      </c>
    </row>
    <row r="261" s="1" customFormat="1" ht="16.5" customHeight="1">
      <c r="B261" s="39"/>
      <c r="C261" s="218" t="s">
        <v>395</v>
      </c>
      <c r="D261" s="260" t="s">
        <v>185</v>
      </c>
      <c r="E261" s="219" t="s">
        <v>714</v>
      </c>
      <c r="F261" s="220" t="s">
        <v>715</v>
      </c>
      <c r="G261" s="221" t="s">
        <v>200</v>
      </c>
      <c r="H261" s="222">
        <v>12</v>
      </c>
      <c r="I261" s="223"/>
      <c r="J261" s="223"/>
      <c r="K261" s="224">
        <f>ROUND(P261*H261,2)</f>
        <v>0</v>
      </c>
      <c r="L261" s="220" t="s">
        <v>20</v>
      </c>
      <c r="M261" s="44"/>
      <c r="N261" s="225" t="s">
        <v>20</v>
      </c>
      <c r="O261" s="226" t="s">
        <v>47</v>
      </c>
      <c r="P261" s="227">
        <f>I261+J261</f>
        <v>0</v>
      </c>
      <c r="Q261" s="227">
        <f>ROUND(I261*H261,2)</f>
        <v>0</v>
      </c>
      <c r="R261" s="227">
        <f>ROUND(J261*H261,2)</f>
        <v>0</v>
      </c>
      <c r="S261" s="84"/>
      <c r="T261" s="228">
        <f>S261*H261</f>
        <v>0</v>
      </c>
      <c r="U261" s="228">
        <v>0</v>
      </c>
      <c r="V261" s="228">
        <f>U261*H261</f>
        <v>0</v>
      </c>
      <c r="W261" s="228">
        <v>0</v>
      </c>
      <c r="X261" s="228">
        <f>W261*H261</f>
        <v>0</v>
      </c>
      <c r="Y261" s="229" t="s">
        <v>20</v>
      </c>
      <c r="AR261" s="230" t="s">
        <v>129</v>
      </c>
      <c r="AT261" s="230" t="s">
        <v>185</v>
      </c>
      <c r="AU261" s="230" t="s">
        <v>88</v>
      </c>
      <c r="AY261" s="18" t="s">
        <v>183</v>
      </c>
      <c r="BE261" s="231">
        <f>IF(O261="základní",K261,0)</f>
        <v>0</v>
      </c>
      <c r="BF261" s="231">
        <f>IF(O261="snížená",K261,0)</f>
        <v>0</v>
      </c>
      <c r="BG261" s="231">
        <f>IF(O261="zákl. přenesená",K261,0)</f>
        <v>0</v>
      </c>
      <c r="BH261" s="231">
        <f>IF(O261="sníž. přenesená",K261,0)</f>
        <v>0</v>
      </c>
      <c r="BI261" s="231">
        <f>IF(O261="nulová",K261,0)</f>
        <v>0</v>
      </c>
      <c r="BJ261" s="18" t="s">
        <v>86</v>
      </c>
      <c r="BK261" s="231">
        <f>ROUND(P261*H261,2)</f>
        <v>0</v>
      </c>
      <c r="BL261" s="18" t="s">
        <v>129</v>
      </c>
      <c r="BM261" s="230" t="s">
        <v>716</v>
      </c>
    </row>
    <row r="262" s="1" customFormat="1">
      <c r="B262" s="39"/>
      <c r="C262" s="40"/>
      <c r="D262" s="232" t="s">
        <v>191</v>
      </c>
      <c r="E262" s="40"/>
      <c r="F262" s="233" t="s">
        <v>717</v>
      </c>
      <c r="G262" s="40"/>
      <c r="H262" s="40"/>
      <c r="I262" s="138"/>
      <c r="J262" s="138"/>
      <c r="K262" s="40"/>
      <c r="L262" s="40"/>
      <c r="M262" s="44"/>
      <c r="N262" s="234"/>
      <c r="O262" s="84"/>
      <c r="P262" s="84"/>
      <c r="Q262" s="84"/>
      <c r="R262" s="84"/>
      <c r="S262" s="84"/>
      <c r="T262" s="84"/>
      <c r="U262" s="84"/>
      <c r="V262" s="84"/>
      <c r="W262" s="84"/>
      <c r="X262" s="84"/>
      <c r="Y262" s="85"/>
      <c r="AT262" s="18" t="s">
        <v>191</v>
      </c>
      <c r="AU262" s="18" t="s">
        <v>88</v>
      </c>
    </row>
    <row r="263" s="1" customFormat="1">
      <c r="B263" s="39"/>
      <c r="C263" s="40"/>
      <c r="D263" s="232" t="s">
        <v>193</v>
      </c>
      <c r="E263" s="40"/>
      <c r="F263" s="235" t="s">
        <v>342</v>
      </c>
      <c r="G263" s="40"/>
      <c r="H263" s="40"/>
      <c r="I263" s="138"/>
      <c r="J263" s="138"/>
      <c r="K263" s="40"/>
      <c r="L263" s="40"/>
      <c r="M263" s="44"/>
      <c r="N263" s="234"/>
      <c r="O263" s="84"/>
      <c r="P263" s="84"/>
      <c r="Q263" s="84"/>
      <c r="R263" s="84"/>
      <c r="S263" s="84"/>
      <c r="T263" s="84"/>
      <c r="U263" s="84"/>
      <c r="V263" s="84"/>
      <c r="W263" s="84"/>
      <c r="X263" s="84"/>
      <c r="Y263" s="85"/>
      <c r="AT263" s="18" t="s">
        <v>193</v>
      </c>
      <c r="AU263" s="18" t="s">
        <v>88</v>
      </c>
    </row>
    <row r="264" s="1" customFormat="1">
      <c r="B264" s="39"/>
      <c r="C264" s="40"/>
      <c r="D264" s="232" t="s">
        <v>419</v>
      </c>
      <c r="E264" s="40"/>
      <c r="F264" s="235" t="s">
        <v>718</v>
      </c>
      <c r="G264" s="40"/>
      <c r="H264" s="40"/>
      <c r="I264" s="138"/>
      <c r="J264" s="138"/>
      <c r="K264" s="40"/>
      <c r="L264" s="40"/>
      <c r="M264" s="44"/>
      <c r="N264" s="234"/>
      <c r="O264" s="84"/>
      <c r="P264" s="84"/>
      <c r="Q264" s="84"/>
      <c r="R264" s="84"/>
      <c r="S264" s="84"/>
      <c r="T264" s="84"/>
      <c r="U264" s="84"/>
      <c r="V264" s="84"/>
      <c r="W264" s="84"/>
      <c r="X264" s="84"/>
      <c r="Y264" s="85"/>
      <c r="AT264" s="18" t="s">
        <v>419</v>
      </c>
      <c r="AU264" s="18" t="s">
        <v>88</v>
      </c>
    </row>
    <row r="265" s="12" customFormat="1">
      <c r="B265" s="236"/>
      <c r="C265" s="237"/>
      <c r="D265" s="232" t="s">
        <v>195</v>
      </c>
      <c r="E265" s="238" t="s">
        <v>20</v>
      </c>
      <c r="F265" s="239" t="s">
        <v>719</v>
      </c>
      <c r="G265" s="237"/>
      <c r="H265" s="240">
        <v>12</v>
      </c>
      <c r="I265" s="241"/>
      <c r="J265" s="241"/>
      <c r="K265" s="237"/>
      <c r="L265" s="237"/>
      <c r="M265" s="242"/>
      <c r="N265" s="243"/>
      <c r="O265" s="244"/>
      <c r="P265" s="244"/>
      <c r="Q265" s="244"/>
      <c r="R265" s="244"/>
      <c r="S265" s="244"/>
      <c r="T265" s="244"/>
      <c r="U265" s="244"/>
      <c r="V265" s="244"/>
      <c r="W265" s="244"/>
      <c r="X265" s="244"/>
      <c r="Y265" s="245"/>
      <c r="AT265" s="246" t="s">
        <v>195</v>
      </c>
      <c r="AU265" s="246" t="s">
        <v>88</v>
      </c>
      <c r="AV265" s="12" t="s">
        <v>88</v>
      </c>
      <c r="AW265" s="12" t="s">
        <v>5</v>
      </c>
      <c r="AX265" s="12" t="s">
        <v>78</v>
      </c>
      <c r="AY265" s="246" t="s">
        <v>183</v>
      </c>
    </row>
    <row r="266" s="13" customFormat="1">
      <c r="B266" s="247"/>
      <c r="C266" s="248"/>
      <c r="D266" s="232" t="s">
        <v>195</v>
      </c>
      <c r="E266" s="249" t="s">
        <v>20</v>
      </c>
      <c r="F266" s="250" t="s">
        <v>197</v>
      </c>
      <c r="G266" s="248"/>
      <c r="H266" s="251">
        <v>12</v>
      </c>
      <c r="I266" s="252"/>
      <c r="J266" s="252"/>
      <c r="K266" s="248"/>
      <c r="L266" s="248"/>
      <c r="M266" s="253"/>
      <c r="N266" s="254"/>
      <c r="O266" s="255"/>
      <c r="P266" s="255"/>
      <c r="Q266" s="255"/>
      <c r="R266" s="255"/>
      <c r="S266" s="255"/>
      <c r="T266" s="255"/>
      <c r="U266" s="255"/>
      <c r="V266" s="255"/>
      <c r="W266" s="255"/>
      <c r="X266" s="255"/>
      <c r="Y266" s="256"/>
      <c r="AT266" s="257" t="s">
        <v>195</v>
      </c>
      <c r="AU266" s="257" t="s">
        <v>88</v>
      </c>
      <c r="AV266" s="13" t="s">
        <v>129</v>
      </c>
      <c r="AW266" s="13" t="s">
        <v>5</v>
      </c>
      <c r="AX266" s="13" t="s">
        <v>86</v>
      </c>
      <c r="AY266" s="257" t="s">
        <v>183</v>
      </c>
    </row>
    <row r="267" s="1" customFormat="1" ht="24" customHeight="1">
      <c r="B267" s="39"/>
      <c r="C267" s="218" t="s">
        <v>401</v>
      </c>
      <c r="D267" s="293" t="s">
        <v>185</v>
      </c>
      <c r="E267" s="219" t="s">
        <v>414</v>
      </c>
      <c r="F267" s="220" t="s">
        <v>415</v>
      </c>
      <c r="G267" s="221" t="s">
        <v>416</v>
      </c>
      <c r="H267" s="222">
        <v>7.8689999999999998</v>
      </c>
      <c r="I267" s="223"/>
      <c r="J267" s="223"/>
      <c r="K267" s="224">
        <f>ROUND(P267*H267,2)</f>
        <v>0</v>
      </c>
      <c r="L267" s="220" t="s">
        <v>20</v>
      </c>
      <c r="M267" s="44"/>
      <c r="N267" s="225" t="s">
        <v>20</v>
      </c>
      <c r="O267" s="226" t="s">
        <v>47</v>
      </c>
      <c r="P267" s="227">
        <f>I267+J267</f>
        <v>0</v>
      </c>
      <c r="Q267" s="227">
        <f>ROUND(I267*H267,2)</f>
        <v>0</v>
      </c>
      <c r="R267" s="227">
        <f>ROUND(J267*H267,2)</f>
        <v>0</v>
      </c>
      <c r="S267" s="84"/>
      <c r="T267" s="228">
        <f>S267*H267</f>
        <v>0</v>
      </c>
      <c r="U267" s="228">
        <v>0</v>
      </c>
      <c r="V267" s="228">
        <f>U267*H267</f>
        <v>0</v>
      </c>
      <c r="W267" s="228">
        <v>0</v>
      </c>
      <c r="X267" s="228">
        <f>W267*H267</f>
        <v>0</v>
      </c>
      <c r="Y267" s="229" t="s">
        <v>20</v>
      </c>
      <c r="AR267" s="230" t="s">
        <v>129</v>
      </c>
      <c r="AT267" s="230" t="s">
        <v>185</v>
      </c>
      <c r="AU267" s="230" t="s">
        <v>88</v>
      </c>
      <c r="AY267" s="18" t="s">
        <v>183</v>
      </c>
      <c r="BE267" s="231">
        <f>IF(O267="základní",K267,0)</f>
        <v>0</v>
      </c>
      <c r="BF267" s="231">
        <f>IF(O267="snížená",K267,0)</f>
        <v>0</v>
      </c>
      <c r="BG267" s="231">
        <f>IF(O267="zákl. přenesená",K267,0)</f>
        <v>0</v>
      </c>
      <c r="BH267" s="231">
        <f>IF(O267="sníž. přenesená",K267,0)</f>
        <v>0</v>
      </c>
      <c r="BI267" s="231">
        <f>IF(O267="nulová",K267,0)</f>
        <v>0</v>
      </c>
      <c r="BJ267" s="18" t="s">
        <v>86</v>
      </c>
      <c r="BK267" s="231">
        <f>ROUND(P267*H267,2)</f>
        <v>0</v>
      </c>
      <c r="BL267" s="18" t="s">
        <v>129</v>
      </c>
      <c r="BM267" s="230" t="s">
        <v>417</v>
      </c>
    </row>
    <row r="268" s="1" customFormat="1">
      <c r="B268" s="39"/>
      <c r="C268" s="40"/>
      <c r="D268" s="232" t="s">
        <v>191</v>
      </c>
      <c r="E268" s="40"/>
      <c r="F268" s="233" t="s">
        <v>418</v>
      </c>
      <c r="G268" s="40"/>
      <c r="H268" s="40"/>
      <c r="I268" s="138"/>
      <c r="J268" s="138"/>
      <c r="K268" s="40"/>
      <c r="L268" s="40"/>
      <c r="M268" s="44"/>
      <c r="N268" s="234"/>
      <c r="O268" s="84"/>
      <c r="P268" s="84"/>
      <c r="Q268" s="84"/>
      <c r="R268" s="84"/>
      <c r="S268" s="84"/>
      <c r="T268" s="84"/>
      <c r="U268" s="84"/>
      <c r="V268" s="84"/>
      <c r="W268" s="84"/>
      <c r="X268" s="84"/>
      <c r="Y268" s="85"/>
      <c r="AT268" s="18" t="s">
        <v>191</v>
      </c>
      <c r="AU268" s="18" t="s">
        <v>88</v>
      </c>
    </row>
    <row r="269" s="1" customFormat="1">
      <c r="B269" s="39"/>
      <c r="C269" s="40"/>
      <c r="D269" s="232" t="s">
        <v>419</v>
      </c>
      <c r="E269" s="40"/>
      <c r="F269" s="235" t="s">
        <v>420</v>
      </c>
      <c r="G269" s="40"/>
      <c r="H269" s="40"/>
      <c r="I269" s="138"/>
      <c r="J269" s="138"/>
      <c r="K269" s="40"/>
      <c r="L269" s="40"/>
      <c r="M269" s="44"/>
      <c r="N269" s="234"/>
      <c r="O269" s="84"/>
      <c r="P269" s="84"/>
      <c r="Q269" s="84"/>
      <c r="R269" s="84"/>
      <c r="S269" s="84"/>
      <c r="T269" s="84"/>
      <c r="U269" s="84"/>
      <c r="V269" s="84"/>
      <c r="W269" s="84"/>
      <c r="X269" s="84"/>
      <c r="Y269" s="85"/>
      <c r="AT269" s="18" t="s">
        <v>419</v>
      </c>
      <c r="AU269" s="18" t="s">
        <v>88</v>
      </c>
    </row>
    <row r="270" s="14" customFormat="1">
      <c r="B270" s="261"/>
      <c r="C270" s="262"/>
      <c r="D270" s="232" t="s">
        <v>195</v>
      </c>
      <c r="E270" s="263" t="s">
        <v>20</v>
      </c>
      <c r="F270" s="264" t="s">
        <v>421</v>
      </c>
      <c r="G270" s="262"/>
      <c r="H270" s="263" t="s">
        <v>20</v>
      </c>
      <c r="I270" s="265"/>
      <c r="J270" s="265"/>
      <c r="K270" s="262"/>
      <c r="L270" s="262"/>
      <c r="M270" s="266"/>
      <c r="N270" s="267"/>
      <c r="O270" s="268"/>
      <c r="P270" s="268"/>
      <c r="Q270" s="268"/>
      <c r="R270" s="268"/>
      <c r="S270" s="268"/>
      <c r="T270" s="268"/>
      <c r="U270" s="268"/>
      <c r="V270" s="268"/>
      <c r="W270" s="268"/>
      <c r="X270" s="268"/>
      <c r="Y270" s="269"/>
      <c r="AT270" s="270" t="s">
        <v>195</v>
      </c>
      <c r="AU270" s="270" t="s">
        <v>88</v>
      </c>
      <c r="AV270" s="14" t="s">
        <v>86</v>
      </c>
      <c r="AW270" s="14" t="s">
        <v>5</v>
      </c>
      <c r="AX270" s="14" t="s">
        <v>78</v>
      </c>
      <c r="AY270" s="270" t="s">
        <v>183</v>
      </c>
    </row>
    <row r="271" s="12" customFormat="1">
      <c r="B271" s="236"/>
      <c r="C271" s="237"/>
      <c r="D271" s="232" t="s">
        <v>195</v>
      </c>
      <c r="E271" s="238" t="s">
        <v>20</v>
      </c>
      <c r="F271" s="239" t="s">
        <v>422</v>
      </c>
      <c r="G271" s="237"/>
      <c r="H271" s="240">
        <v>0.16800000000000001</v>
      </c>
      <c r="I271" s="241"/>
      <c r="J271" s="241"/>
      <c r="K271" s="237"/>
      <c r="L271" s="237"/>
      <c r="M271" s="242"/>
      <c r="N271" s="243"/>
      <c r="O271" s="244"/>
      <c r="P271" s="244"/>
      <c r="Q271" s="244"/>
      <c r="R271" s="244"/>
      <c r="S271" s="244"/>
      <c r="T271" s="244"/>
      <c r="U271" s="244"/>
      <c r="V271" s="244"/>
      <c r="W271" s="244"/>
      <c r="X271" s="244"/>
      <c r="Y271" s="245"/>
      <c r="AT271" s="246" t="s">
        <v>195</v>
      </c>
      <c r="AU271" s="246" t="s">
        <v>88</v>
      </c>
      <c r="AV271" s="12" t="s">
        <v>88</v>
      </c>
      <c r="AW271" s="12" t="s">
        <v>5</v>
      </c>
      <c r="AX271" s="12" t="s">
        <v>78</v>
      </c>
      <c r="AY271" s="246" t="s">
        <v>183</v>
      </c>
    </row>
    <row r="272" s="12" customFormat="1">
      <c r="B272" s="236"/>
      <c r="C272" s="237"/>
      <c r="D272" s="232" t="s">
        <v>195</v>
      </c>
      <c r="E272" s="238" t="s">
        <v>20</v>
      </c>
      <c r="F272" s="239" t="s">
        <v>423</v>
      </c>
      <c r="G272" s="237"/>
      <c r="H272" s="240">
        <v>0.33600000000000002</v>
      </c>
      <c r="I272" s="241"/>
      <c r="J272" s="241"/>
      <c r="K272" s="237"/>
      <c r="L272" s="237"/>
      <c r="M272" s="242"/>
      <c r="N272" s="243"/>
      <c r="O272" s="244"/>
      <c r="P272" s="244"/>
      <c r="Q272" s="244"/>
      <c r="R272" s="244"/>
      <c r="S272" s="244"/>
      <c r="T272" s="244"/>
      <c r="U272" s="244"/>
      <c r="V272" s="244"/>
      <c r="W272" s="244"/>
      <c r="X272" s="244"/>
      <c r="Y272" s="245"/>
      <c r="AT272" s="246" t="s">
        <v>195</v>
      </c>
      <c r="AU272" s="246" t="s">
        <v>88</v>
      </c>
      <c r="AV272" s="12" t="s">
        <v>88</v>
      </c>
      <c r="AW272" s="12" t="s">
        <v>5</v>
      </c>
      <c r="AX272" s="12" t="s">
        <v>78</v>
      </c>
      <c r="AY272" s="246" t="s">
        <v>183</v>
      </c>
    </row>
    <row r="273" s="12" customFormat="1">
      <c r="B273" s="236"/>
      <c r="C273" s="237"/>
      <c r="D273" s="232" t="s">
        <v>195</v>
      </c>
      <c r="E273" s="238" t="s">
        <v>20</v>
      </c>
      <c r="F273" s="239" t="s">
        <v>424</v>
      </c>
      <c r="G273" s="237"/>
      <c r="H273" s="240">
        <v>1.0589999999999999</v>
      </c>
      <c r="I273" s="241"/>
      <c r="J273" s="241"/>
      <c r="K273" s="237"/>
      <c r="L273" s="237"/>
      <c r="M273" s="242"/>
      <c r="N273" s="243"/>
      <c r="O273" s="244"/>
      <c r="P273" s="244"/>
      <c r="Q273" s="244"/>
      <c r="R273" s="244"/>
      <c r="S273" s="244"/>
      <c r="T273" s="244"/>
      <c r="U273" s="244"/>
      <c r="V273" s="244"/>
      <c r="W273" s="244"/>
      <c r="X273" s="244"/>
      <c r="Y273" s="245"/>
      <c r="AT273" s="246" t="s">
        <v>195</v>
      </c>
      <c r="AU273" s="246" t="s">
        <v>88</v>
      </c>
      <c r="AV273" s="12" t="s">
        <v>88</v>
      </c>
      <c r="AW273" s="12" t="s">
        <v>5</v>
      </c>
      <c r="AX273" s="12" t="s">
        <v>78</v>
      </c>
      <c r="AY273" s="246" t="s">
        <v>183</v>
      </c>
    </row>
    <row r="274" s="12" customFormat="1">
      <c r="B274" s="236"/>
      <c r="C274" s="237"/>
      <c r="D274" s="232" t="s">
        <v>195</v>
      </c>
      <c r="E274" s="238" t="s">
        <v>20</v>
      </c>
      <c r="F274" s="239" t="s">
        <v>720</v>
      </c>
      <c r="G274" s="237"/>
      <c r="H274" s="240">
        <v>6.306</v>
      </c>
      <c r="I274" s="241"/>
      <c r="J274" s="241"/>
      <c r="K274" s="237"/>
      <c r="L274" s="237"/>
      <c r="M274" s="242"/>
      <c r="N274" s="243"/>
      <c r="O274" s="244"/>
      <c r="P274" s="244"/>
      <c r="Q274" s="244"/>
      <c r="R274" s="244"/>
      <c r="S274" s="244"/>
      <c r="T274" s="244"/>
      <c r="U274" s="244"/>
      <c r="V274" s="244"/>
      <c r="W274" s="244"/>
      <c r="X274" s="244"/>
      <c r="Y274" s="245"/>
      <c r="AT274" s="246" t="s">
        <v>195</v>
      </c>
      <c r="AU274" s="246" t="s">
        <v>88</v>
      </c>
      <c r="AV274" s="12" t="s">
        <v>88</v>
      </c>
      <c r="AW274" s="12" t="s">
        <v>5</v>
      </c>
      <c r="AX274" s="12" t="s">
        <v>78</v>
      </c>
      <c r="AY274" s="246" t="s">
        <v>183</v>
      </c>
    </row>
    <row r="275" s="13" customFormat="1">
      <c r="B275" s="247"/>
      <c r="C275" s="248"/>
      <c r="D275" s="232" t="s">
        <v>195</v>
      </c>
      <c r="E275" s="249" t="s">
        <v>20</v>
      </c>
      <c r="F275" s="250" t="s">
        <v>197</v>
      </c>
      <c r="G275" s="248"/>
      <c r="H275" s="251">
        <v>7.8689999999999998</v>
      </c>
      <c r="I275" s="252"/>
      <c r="J275" s="252"/>
      <c r="K275" s="248"/>
      <c r="L275" s="248"/>
      <c r="M275" s="253"/>
      <c r="N275" s="254"/>
      <c r="O275" s="255"/>
      <c r="P275" s="255"/>
      <c r="Q275" s="255"/>
      <c r="R275" s="255"/>
      <c r="S275" s="255"/>
      <c r="T275" s="255"/>
      <c r="U275" s="255"/>
      <c r="V275" s="255"/>
      <c r="W275" s="255"/>
      <c r="X275" s="255"/>
      <c r="Y275" s="256"/>
      <c r="AT275" s="257" t="s">
        <v>195</v>
      </c>
      <c r="AU275" s="257" t="s">
        <v>88</v>
      </c>
      <c r="AV275" s="13" t="s">
        <v>129</v>
      </c>
      <c r="AW275" s="13" t="s">
        <v>5</v>
      </c>
      <c r="AX275" s="13" t="s">
        <v>86</v>
      </c>
      <c r="AY275" s="257" t="s">
        <v>183</v>
      </c>
    </row>
    <row r="276" s="1" customFormat="1" ht="24" customHeight="1">
      <c r="B276" s="39"/>
      <c r="C276" s="218" t="s">
        <v>407</v>
      </c>
      <c r="D276" s="298" t="s">
        <v>185</v>
      </c>
      <c r="E276" s="219" t="s">
        <v>886</v>
      </c>
      <c r="F276" s="220" t="s">
        <v>887</v>
      </c>
      <c r="G276" s="221" t="s">
        <v>224</v>
      </c>
      <c r="H276" s="222">
        <v>77.129999999999995</v>
      </c>
      <c r="I276" s="223"/>
      <c r="J276" s="223"/>
      <c r="K276" s="224">
        <f>ROUND(P276*H276,2)</f>
        <v>0</v>
      </c>
      <c r="L276" s="220" t="s">
        <v>189</v>
      </c>
      <c r="M276" s="44"/>
      <c r="N276" s="225" t="s">
        <v>20</v>
      </c>
      <c r="O276" s="226" t="s">
        <v>47</v>
      </c>
      <c r="P276" s="227">
        <f>I276+J276</f>
        <v>0</v>
      </c>
      <c r="Q276" s="227">
        <f>ROUND(I276*H276,2)</f>
        <v>0</v>
      </c>
      <c r="R276" s="227">
        <f>ROUND(J276*H276,2)</f>
        <v>0</v>
      </c>
      <c r="S276" s="84"/>
      <c r="T276" s="228">
        <f>S276*H276</f>
        <v>0</v>
      </c>
      <c r="U276" s="228">
        <v>0</v>
      </c>
      <c r="V276" s="228">
        <f>U276*H276</f>
        <v>0</v>
      </c>
      <c r="W276" s="228">
        <v>0</v>
      </c>
      <c r="X276" s="228">
        <f>W276*H276</f>
        <v>0</v>
      </c>
      <c r="Y276" s="229" t="s">
        <v>20</v>
      </c>
      <c r="AR276" s="230" t="s">
        <v>129</v>
      </c>
      <c r="AT276" s="230" t="s">
        <v>185</v>
      </c>
      <c r="AU276" s="230" t="s">
        <v>88</v>
      </c>
      <c r="AY276" s="18" t="s">
        <v>183</v>
      </c>
      <c r="BE276" s="231">
        <f>IF(O276="základní",K276,0)</f>
        <v>0</v>
      </c>
      <c r="BF276" s="231">
        <f>IF(O276="snížená",K276,0)</f>
        <v>0</v>
      </c>
      <c r="BG276" s="231">
        <f>IF(O276="zákl. přenesená",K276,0)</f>
        <v>0</v>
      </c>
      <c r="BH276" s="231">
        <f>IF(O276="sníž. přenesená",K276,0)</f>
        <v>0</v>
      </c>
      <c r="BI276" s="231">
        <f>IF(O276="nulová",K276,0)</f>
        <v>0</v>
      </c>
      <c r="BJ276" s="18" t="s">
        <v>86</v>
      </c>
      <c r="BK276" s="231">
        <f>ROUND(P276*H276,2)</f>
        <v>0</v>
      </c>
      <c r="BL276" s="18" t="s">
        <v>129</v>
      </c>
      <c r="BM276" s="230" t="s">
        <v>888</v>
      </c>
    </row>
    <row r="277" s="1" customFormat="1">
      <c r="B277" s="39"/>
      <c r="C277" s="40"/>
      <c r="D277" s="232" t="s">
        <v>191</v>
      </c>
      <c r="E277" s="40"/>
      <c r="F277" s="233" t="s">
        <v>889</v>
      </c>
      <c r="G277" s="40"/>
      <c r="H277" s="40"/>
      <c r="I277" s="138"/>
      <c r="J277" s="138"/>
      <c r="K277" s="40"/>
      <c r="L277" s="40"/>
      <c r="M277" s="44"/>
      <c r="N277" s="234"/>
      <c r="O277" s="84"/>
      <c r="P277" s="84"/>
      <c r="Q277" s="84"/>
      <c r="R277" s="84"/>
      <c r="S277" s="84"/>
      <c r="T277" s="84"/>
      <c r="U277" s="84"/>
      <c r="V277" s="84"/>
      <c r="W277" s="84"/>
      <c r="X277" s="84"/>
      <c r="Y277" s="85"/>
      <c r="AT277" s="18" t="s">
        <v>191</v>
      </c>
      <c r="AU277" s="18" t="s">
        <v>88</v>
      </c>
    </row>
    <row r="278" s="1" customFormat="1">
      <c r="B278" s="39"/>
      <c r="C278" s="40"/>
      <c r="D278" s="232" t="s">
        <v>193</v>
      </c>
      <c r="E278" s="40"/>
      <c r="F278" s="235" t="s">
        <v>325</v>
      </c>
      <c r="G278" s="40"/>
      <c r="H278" s="40"/>
      <c r="I278" s="138"/>
      <c r="J278" s="138"/>
      <c r="K278" s="40"/>
      <c r="L278" s="40"/>
      <c r="M278" s="44"/>
      <c r="N278" s="234"/>
      <c r="O278" s="84"/>
      <c r="P278" s="84"/>
      <c r="Q278" s="84"/>
      <c r="R278" s="84"/>
      <c r="S278" s="84"/>
      <c r="T278" s="84"/>
      <c r="U278" s="84"/>
      <c r="V278" s="84"/>
      <c r="W278" s="84"/>
      <c r="X278" s="84"/>
      <c r="Y278" s="85"/>
      <c r="AT278" s="18" t="s">
        <v>193</v>
      </c>
      <c r="AU278" s="18" t="s">
        <v>88</v>
      </c>
    </row>
    <row r="279" s="1" customFormat="1">
      <c r="B279" s="39"/>
      <c r="C279" s="40"/>
      <c r="D279" s="232" t="s">
        <v>419</v>
      </c>
      <c r="E279" s="40"/>
      <c r="F279" s="235" t="s">
        <v>880</v>
      </c>
      <c r="G279" s="40"/>
      <c r="H279" s="40"/>
      <c r="I279" s="138"/>
      <c r="J279" s="138"/>
      <c r="K279" s="40"/>
      <c r="L279" s="40"/>
      <c r="M279" s="44"/>
      <c r="N279" s="234"/>
      <c r="O279" s="84"/>
      <c r="P279" s="84"/>
      <c r="Q279" s="84"/>
      <c r="R279" s="84"/>
      <c r="S279" s="84"/>
      <c r="T279" s="84"/>
      <c r="U279" s="84"/>
      <c r="V279" s="84"/>
      <c r="W279" s="84"/>
      <c r="X279" s="84"/>
      <c r="Y279" s="85"/>
      <c r="AT279" s="18" t="s">
        <v>419</v>
      </c>
      <c r="AU279" s="18" t="s">
        <v>88</v>
      </c>
    </row>
    <row r="280" s="12" customFormat="1">
      <c r="B280" s="236"/>
      <c r="C280" s="237"/>
      <c r="D280" s="232" t="s">
        <v>195</v>
      </c>
      <c r="E280" s="238" t="s">
        <v>20</v>
      </c>
      <c r="F280" s="239" t="s">
        <v>984</v>
      </c>
      <c r="G280" s="237"/>
      <c r="H280" s="240">
        <v>123.03</v>
      </c>
      <c r="I280" s="241"/>
      <c r="J280" s="241"/>
      <c r="K280" s="237"/>
      <c r="L280" s="237"/>
      <c r="M280" s="242"/>
      <c r="N280" s="243"/>
      <c r="O280" s="244"/>
      <c r="P280" s="244"/>
      <c r="Q280" s="244"/>
      <c r="R280" s="244"/>
      <c r="S280" s="244"/>
      <c r="T280" s="244"/>
      <c r="U280" s="244"/>
      <c r="V280" s="244"/>
      <c r="W280" s="244"/>
      <c r="X280" s="244"/>
      <c r="Y280" s="245"/>
      <c r="AT280" s="246" t="s">
        <v>195</v>
      </c>
      <c r="AU280" s="246" t="s">
        <v>88</v>
      </c>
      <c r="AV280" s="12" t="s">
        <v>88</v>
      </c>
      <c r="AW280" s="12" t="s">
        <v>5</v>
      </c>
      <c r="AX280" s="12" t="s">
        <v>78</v>
      </c>
      <c r="AY280" s="246" t="s">
        <v>183</v>
      </c>
    </row>
    <row r="281" s="12" customFormat="1">
      <c r="B281" s="236"/>
      <c r="C281" s="237"/>
      <c r="D281" s="232" t="s">
        <v>195</v>
      </c>
      <c r="E281" s="238" t="s">
        <v>20</v>
      </c>
      <c r="F281" s="239" t="s">
        <v>891</v>
      </c>
      <c r="G281" s="237"/>
      <c r="H281" s="240">
        <v>-45.899999999999999</v>
      </c>
      <c r="I281" s="241"/>
      <c r="J281" s="241"/>
      <c r="K281" s="237"/>
      <c r="L281" s="237"/>
      <c r="M281" s="242"/>
      <c r="N281" s="243"/>
      <c r="O281" s="244"/>
      <c r="P281" s="244"/>
      <c r="Q281" s="244"/>
      <c r="R281" s="244"/>
      <c r="S281" s="244"/>
      <c r="T281" s="244"/>
      <c r="U281" s="244"/>
      <c r="V281" s="244"/>
      <c r="W281" s="244"/>
      <c r="X281" s="244"/>
      <c r="Y281" s="245"/>
      <c r="AT281" s="246" t="s">
        <v>195</v>
      </c>
      <c r="AU281" s="246" t="s">
        <v>88</v>
      </c>
      <c r="AV281" s="12" t="s">
        <v>88</v>
      </c>
      <c r="AW281" s="12" t="s">
        <v>5</v>
      </c>
      <c r="AX281" s="12" t="s">
        <v>78</v>
      </c>
      <c r="AY281" s="246" t="s">
        <v>183</v>
      </c>
    </row>
    <row r="282" s="13" customFormat="1">
      <c r="B282" s="247"/>
      <c r="C282" s="248"/>
      <c r="D282" s="232" t="s">
        <v>195</v>
      </c>
      <c r="E282" s="249" t="s">
        <v>824</v>
      </c>
      <c r="F282" s="250" t="s">
        <v>197</v>
      </c>
      <c r="G282" s="248"/>
      <c r="H282" s="251">
        <v>77.129999999999995</v>
      </c>
      <c r="I282" s="252"/>
      <c r="J282" s="252"/>
      <c r="K282" s="248"/>
      <c r="L282" s="248"/>
      <c r="M282" s="253"/>
      <c r="N282" s="254"/>
      <c r="O282" s="255"/>
      <c r="P282" s="255"/>
      <c r="Q282" s="255"/>
      <c r="R282" s="255"/>
      <c r="S282" s="255"/>
      <c r="T282" s="255"/>
      <c r="U282" s="255"/>
      <c r="V282" s="255"/>
      <c r="W282" s="255"/>
      <c r="X282" s="255"/>
      <c r="Y282" s="256"/>
      <c r="AT282" s="257" t="s">
        <v>195</v>
      </c>
      <c r="AU282" s="257" t="s">
        <v>88</v>
      </c>
      <c r="AV282" s="13" t="s">
        <v>129</v>
      </c>
      <c r="AW282" s="13" t="s">
        <v>5</v>
      </c>
      <c r="AX282" s="13" t="s">
        <v>86</v>
      </c>
      <c r="AY282" s="257" t="s">
        <v>183</v>
      </c>
    </row>
    <row r="283" s="1" customFormat="1" ht="24" customHeight="1">
      <c r="B283" s="39"/>
      <c r="C283" s="218" t="s">
        <v>413</v>
      </c>
      <c r="D283" s="298" t="s">
        <v>185</v>
      </c>
      <c r="E283" s="219" t="s">
        <v>897</v>
      </c>
      <c r="F283" s="220" t="s">
        <v>898</v>
      </c>
      <c r="G283" s="221" t="s">
        <v>224</v>
      </c>
      <c r="H283" s="222">
        <v>1388.3399999999999</v>
      </c>
      <c r="I283" s="223"/>
      <c r="J283" s="223"/>
      <c r="K283" s="224">
        <f>ROUND(P283*H283,2)</f>
        <v>0</v>
      </c>
      <c r="L283" s="220" t="s">
        <v>189</v>
      </c>
      <c r="M283" s="44"/>
      <c r="N283" s="225" t="s">
        <v>20</v>
      </c>
      <c r="O283" s="226" t="s">
        <v>47</v>
      </c>
      <c r="P283" s="227">
        <f>I283+J283</f>
        <v>0</v>
      </c>
      <c r="Q283" s="227">
        <f>ROUND(I283*H283,2)</f>
        <v>0</v>
      </c>
      <c r="R283" s="227">
        <f>ROUND(J283*H283,2)</f>
        <v>0</v>
      </c>
      <c r="S283" s="84"/>
      <c r="T283" s="228">
        <f>S283*H283</f>
        <v>0</v>
      </c>
      <c r="U283" s="228">
        <v>0</v>
      </c>
      <c r="V283" s="228">
        <f>U283*H283</f>
        <v>0</v>
      </c>
      <c r="W283" s="228">
        <v>0</v>
      </c>
      <c r="X283" s="228">
        <f>W283*H283</f>
        <v>0</v>
      </c>
      <c r="Y283" s="229" t="s">
        <v>20</v>
      </c>
      <c r="AR283" s="230" t="s">
        <v>129</v>
      </c>
      <c r="AT283" s="230" t="s">
        <v>185</v>
      </c>
      <c r="AU283" s="230" t="s">
        <v>88</v>
      </c>
      <c r="AY283" s="18" t="s">
        <v>183</v>
      </c>
      <c r="BE283" s="231">
        <f>IF(O283="základní",K283,0)</f>
        <v>0</v>
      </c>
      <c r="BF283" s="231">
        <f>IF(O283="snížená",K283,0)</f>
        <v>0</v>
      </c>
      <c r="BG283" s="231">
        <f>IF(O283="zákl. přenesená",K283,0)</f>
        <v>0</v>
      </c>
      <c r="BH283" s="231">
        <f>IF(O283="sníž. přenesená",K283,0)</f>
        <v>0</v>
      </c>
      <c r="BI283" s="231">
        <f>IF(O283="nulová",K283,0)</f>
        <v>0</v>
      </c>
      <c r="BJ283" s="18" t="s">
        <v>86</v>
      </c>
      <c r="BK283" s="231">
        <f>ROUND(P283*H283,2)</f>
        <v>0</v>
      </c>
      <c r="BL283" s="18" t="s">
        <v>129</v>
      </c>
      <c r="BM283" s="230" t="s">
        <v>899</v>
      </c>
    </row>
    <row r="284" s="1" customFormat="1">
      <c r="B284" s="39"/>
      <c r="C284" s="40"/>
      <c r="D284" s="232" t="s">
        <v>191</v>
      </c>
      <c r="E284" s="40"/>
      <c r="F284" s="233" t="s">
        <v>900</v>
      </c>
      <c r="G284" s="40"/>
      <c r="H284" s="40"/>
      <c r="I284" s="138"/>
      <c r="J284" s="138"/>
      <c r="K284" s="40"/>
      <c r="L284" s="40"/>
      <c r="M284" s="44"/>
      <c r="N284" s="234"/>
      <c r="O284" s="84"/>
      <c r="P284" s="84"/>
      <c r="Q284" s="84"/>
      <c r="R284" s="84"/>
      <c r="S284" s="84"/>
      <c r="T284" s="84"/>
      <c r="U284" s="84"/>
      <c r="V284" s="84"/>
      <c r="W284" s="84"/>
      <c r="X284" s="84"/>
      <c r="Y284" s="85"/>
      <c r="AT284" s="18" t="s">
        <v>191</v>
      </c>
      <c r="AU284" s="18" t="s">
        <v>88</v>
      </c>
    </row>
    <row r="285" s="1" customFormat="1">
      <c r="B285" s="39"/>
      <c r="C285" s="40"/>
      <c r="D285" s="232" t="s">
        <v>193</v>
      </c>
      <c r="E285" s="40"/>
      <c r="F285" s="235" t="s">
        <v>325</v>
      </c>
      <c r="G285" s="40"/>
      <c r="H285" s="40"/>
      <c r="I285" s="138"/>
      <c r="J285" s="138"/>
      <c r="K285" s="40"/>
      <c r="L285" s="40"/>
      <c r="M285" s="44"/>
      <c r="N285" s="234"/>
      <c r="O285" s="84"/>
      <c r="P285" s="84"/>
      <c r="Q285" s="84"/>
      <c r="R285" s="84"/>
      <c r="S285" s="84"/>
      <c r="T285" s="84"/>
      <c r="U285" s="84"/>
      <c r="V285" s="84"/>
      <c r="W285" s="84"/>
      <c r="X285" s="84"/>
      <c r="Y285" s="85"/>
      <c r="AT285" s="18" t="s">
        <v>193</v>
      </c>
      <c r="AU285" s="18" t="s">
        <v>88</v>
      </c>
    </row>
    <row r="286" s="1" customFormat="1">
      <c r="B286" s="39"/>
      <c r="C286" s="40"/>
      <c r="D286" s="232" t="s">
        <v>419</v>
      </c>
      <c r="E286" s="40"/>
      <c r="F286" s="235" t="s">
        <v>880</v>
      </c>
      <c r="G286" s="40"/>
      <c r="H286" s="40"/>
      <c r="I286" s="138"/>
      <c r="J286" s="138"/>
      <c r="K286" s="40"/>
      <c r="L286" s="40"/>
      <c r="M286" s="44"/>
      <c r="N286" s="234"/>
      <c r="O286" s="84"/>
      <c r="P286" s="84"/>
      <c r="Q286" s="84"/>
      <c r="R286" s="84"/>
      <c r="S286" s="84"/>
      <c r="T286" s="84"/>
      <c r="U286" s="84"/>
      <c r="V286" s="84"/>
      <c r="W286" s="84"/>
      <c r="X286" s="84"/>
      <c r="Y286" s="85"/>
      <c r="AT286" s="18" t="s">
        <v>419</v>
      </c>
      <c r="AU286" s="18" t="s">
        <v>88</v>
      </c>
    </row>
    <row r="287" s="12" customFormat="1">
      <c r="B287" s="236"/>
      <c r="C287" s="237"/>
      <c r="D287" s="232" t="s">
        <v>195</v>
      </c>
      <c r="E287" s="238" t="s">
        <v>20</v>
      </c>
      <c r="F287" s="239" t="s">
        <v>901</v>
      </c>
      <c r="G287" s="237"/>
      <c r="H287" s="240">
        <v>1388.3399999999999</v>
      </c>
      <c r="I287" s="241"/>
      <c r="J287" s="241"/>
      <c r="K287" s="237"/>
      <c r="L287" s="237"/>
      <c r="M287" s="242"/>
      <c r="N287" s="243"/>
      <c r="O287" s="244"/>
      <c r="P287" s="244"/>
      <c r="Q287" s="244"/>
      <c r="R287" s="244"/>
      <c r="S287" s="244"/>
      <c r="T287" s="244"/>
      <c r="U287" s="244"/>
      <c r="V287" s="244"/>
      <c r="W287" s="244"/>
      <c r="X287" s="244"/>
      <c r="Y287" s="245"/>
      <c r="AT287" s="246" t="s">
        <v>195</v>
      </c>
      <c r="AU287" s="246" t="s">
        <v>88</v>
      </c>
      <c r="AV287" s="12" t="s">
        <v>88</v>
      </c>
      <c r="AW287" s="12" t="s">
        <v>5</v>
      </c>
      <c r="AX287" s="12" t="s">
        <v>78</v>
      </c>
      <c r="AY287" s="246" t="s">
        <v>183</v>
      </c>
    </row>
    <row r="288" s="13" customFormat="1">
      <c r="B288" s="247"/>
      <c r="C288" s="248"/>
      <c r="D288" s="232" t="s">
        <v>195</v>
      </c>
      <c r="E288" s="249" t="s">
        <v>20</v>
      </c>
      <c r="F288" s="250" t="s">
        <v>197</v>
      </c>
      <c r="G288" s="248"/>
      <c r="H288" s="251">
        <v>1388.3399999999999</v>
      </c>
      <c r="I288" s="252"/>
      <c r="J288" s="252"/>
      <c r="K288" s="248"/>
      <c r="L288" s="248"/>
      <c r="M288" s="253"/>
      <c r="N288" s="254"/>
      <c r="O288" s="255"/>
      <c r="P288" s="255"/>
      <c r="Q288" s="255"/>
      <c r="R288" s="255"/>
      <c r="S288" s="255"/>
      <c r="T288" s="255"/>
      <c r="U288" s="255"/>
      <c r="V288" s="255"/>
      <c r="W288" s="255"/>
      <c r="X288" s="255"/>
      <c r="Y288" s="256"/>
      <c r="AT288" s="257" t="s">
        <v>195</v>
      </c>
      <c r="AU288" s="257" t="s">
        <v>88</v>
      </c>
      <c r="AV288" s="13" t="s">
        <v>129</v>
      </c>
      <c r="AW288" s="13" t="s">
        <v>5</v>
      </c>
      <c r="AX288" s="13" t="s">
        <v>86</v>
      </c>
      <c r="AY288" s="257" t="s">
        <v>183</v>
      </c>
    </row>
    <row r="289" s="1" customFormat="1" ht="24" customHeight="1">
      <c r="B289" s="39"/>
      <c r="C289" s="218" t="s">
        <v>426</v>
      </c>
      <c r="D289" s="294" t="s">
        <v>185</v>
      </c>
      <c r="E289" s="219" t="s">
        <v>427</v>
      </c>
      <c r="F289" s="220" t="s">
        <v>428</v>
      </c>
      <c r="G289" s="221" t="s">
        <v>224</v>
      </c>
      <c r="H289" s="222">
        <v>33</v>
      </c>
      <c r="I289" s="223"/>
      <c r="J289" s="223"/>
      <c r="K289" s="224">
        <f>ROUND(P289*H289,2)</f>
        <v>0</v>
      </c>
      <c r="L289" s="220" t="s">
        <v>189</v>
      </c>
      <c r="M289" s="44"/>
      <c r="N289" s="225" t="s">
        <v>20</v>
      </c>
      <c r="O289" s="226" t="s">
        <v>47</v>
      </c>
      <c r="P289" s="227">
        <f>I289+J289</f>
        <v>0</v>
      </c>
      <c r="Q289" s="227">
        <f>ROUND(I289*H289,2)</f>
        <v>0</v>
      </c>
      <c r="R289" s="227">
        <f>ROUND(J289*H289,2)</f>
        <v>0</v>
      </c>
      <c r="S289" s="84"/>
      <c r="T289" s="228">
        <f>S289*H289</f>
        <v>0</v>
      </c>
      <c r="U289" s="228">
        <v>0</v>
      </c>
      <c r="V289" s="228">
        <f>U289*H289</f>
        <v>0</v>
      </c>
      <c r="W289" s="228">
        <v>0</v>
      </c>
      <c r="X289" s="228">
        <f>W289*H289</f>
        <v>0</v>
      </c>
      <c r="Y289" s="229" t="s">
        <v>20</v>
      </c>
      <c r="AR289" s="230" t="s">
        <v>129</v>
      </c>
      <c r="AT289" s="230" t="s">
        <v>185</v>
      </c>
      <c r="AU289" s="230" t="s">
        <v>88</v>
      </c>
      <c r="AY289" s="18" t="s">
        <v>183</v>
      </c>
      <c r="BE289" s="231">
        <f>IF(O289="základní",K289,0)</f>
        <v>0</v>
      </c>
      <c r="BF289" s="231">
        <f>IF(O289="snížená",K289,0)</f>
        <v>0</v>
      </c>
      <c r="BG289" s="231">
        <f>IF(O289="zákl. přenesená",K289,0)</f>
        <v>0</v>
      </c>
      <c r="BH289" s="231">
        <f>IF(O289="sníž. přenesená",K289,0)</f>
        <v>0</v>
      </c>
      <c r="BI289" s="231">
        <f>IF(O289="nulová",K289,0)</f>
        <v>0</v>
      </c>
      <c r="BJ289" s="18" t="s">
        <v>86</v>
      </c>
      <c r="BK289" s="231">
        <f>ROUND(P289*H289,2)</f>
        <v>0</v>
      </c>
      <c r="BL289" s="18" t="s">
        <v>129</v>
      </c>
      <c r="BM289" s="230" t="s">
        <v>429</v>
      </c>
    </row>
    <row r="290" s="1" customFormat="1">
      <c r="B290" s="39"/>
      <c r="C290" s="40"/>
      <c r="D290" s="232" t="s">
        <v>191</v>
      </c>
      <c r="E290" s="40"/>
      <c r="F290" s="233" t="s">
        <v>430</v>
      </c>
      <c r="G290" s="40"/>
      <c r="H290" s="40"/>
      <c r="I290" s="138"/>
      <c r="J290" s="138"/>
      <c r="K290" s="40"/>
      <c r="L290" s="40"/>
      <c r="M290" s="44"/>
      <c r="N290" s="234"/>
      <c r="O290" s="84"/>
      <c r="P290" s="84"/>
      <c r="Q290" s="84"/>
      <c r="R290" s="84"/>
      <c r="S290" s="84"/>
      <c r="T290" s="84"/>
      <c r="U290" s="84"/>
      <c r="V290" s="84"/>
      <c r="W290" s="84"/>
      <c r="X290" s="84"/>
      <c r="Y290" s="85"/>
      <c r="AT290" s="18" t="s">
        <v>191</v>
      </c>
      <c r="AU290" s="18" t="s">
        <v>88</v>
      </c>
    </row>
    <row r="291" s="1" customFormat="1">
      <c r="B291" s="39"/>
      <c r="C291" s="40"/>
      <c r="D291" s="232" t="s">
        <v>193</v>
      </c>
      <c r="E291" s="40"/>
      <c r="F291" s="235" t="s">
        <v>431</v>
      </c>
      <c r="G291" s="40"/>
      <c r="H291" s="40"/>
      <c r="I291" s="138"/>
      <c r="J291" s="138"/>
      <c r="K291" s="40"/>
      <c r="L291" s="40"/>
      <c r="M291" s="44"/>
      <c r="N291" s="234"/>
      <c r="O291" s="84"/>
      <c r="P291" s="84"/>
      <c r="Q291" s="84"/>
      <c r="R291" s="84"/>
      <c r="S291" s="84"/>
      <c r="T291" s="84"/>
      <c r="U291" s="84"/>
      <c r="V291" s="84"/>
      <c r="W291" s="84"/>
      <c r="X291" s="84"/>
      <c r="Y291" s="85"/>
      <c r="AT291" s="18" t="s">
        <v>193</v>
      </c>
      <c r="AU291" s="18" t="s">
        <v>88</v>
      </c>
    </row>
    <row r="292" s="12" customFormat="1">
      <c r="B292" s="236"/>
      <c r="C292" s="237"/>
      <c r="D292" s="232" t="s">
        <v>195</v>
      </c>
      <c r="E292" s="238" t="s">
        <v>20</v>
      </c>
      <c r="F292" s="239" t="s">
        <v>1057</v>
      </c>
      <c r="G292" s="237"/>
      <c r="H292" s="240">
        <v>33</v>
      </c>
      <c r="I292" s="241"/>
      <c r="J292" s="241"/>
      <c r="K292" s="237"/>
      <c r="L292" s="237"/>
      <c r="M292" s="242"/>
      <c r="N292" s="243"/>
      <c r="O292" s="244"/>
      <c r="P292" s="244"/>
      <c r="Q292" s="244"/>
      <c r="R292" s="244"/>
      <c r="S292" s="244"/>
      <c r="T292" s="244"/>
      <c r="U292" s="244"/>
      <c r="V292" s="244"/>
      <c r="W292" s="244"/>
      <c r="X292" s="244"/>
      <c r="Y292" s="245"/>
      <c r="AT292" s="246" t="s">
        <v>195</v>
      </c>
      <c r="AU292" s="246" t="s">
        <v>88</v>
      </c>
      <c r="AV292" s="12" t="s">
        <v>88</v>
      </c>
      <c r="AW292" s="12" t="s">
        <v>5</v>
      </c>
      <c r="AX292" s="12" t="s">
        <v>78</v>
      </c>
      <c r="AY292" s="246" t="s">
        <v>183</v>
      </c>
    </row>
    <row r="293" s="13" customFormat="1">
      <c r="B293" s="247"/>
      <c r="C293" s="248"/>
      <c r="D293" s="232" t="s">
        <v>195</v>
      </c>
      <c r="E293" s="249" t="s">
        <v>119</v>
      </c>
      <c r="F293" s="250" t="s">
        <v>197</v>
      </c>
      <c r="G293" s="248"/>
      <c r="H293" s="251">
        <v>33</v>
      </c>
      <c r="I293" s="252"/>
      <c r="J293" s="252"/>
      <c r="K293" s="248"/>
      <c r="L293" s="248"/>
      <c r="M293" s="253"/>
      <c r="N293" s="254"/>
      <c r="O293" s="255"/>
      <c r="P293" s="255"/>
      <c r="Q293" s="255"/>
      <c r="R293" s="255"/>
      <c r="S293" s="255"/>
      <c r="T293" s="255"/>
      <c r="U293" s="255"/>
      <c r="V293" s="255"/>
      <c r="W293" s="255"/>
      <c r="X293" s="255"/>
      <c r="Y293" s="256"/>
      <c r="AT293" s="257" t="s">
        <v>195</v>
      </c>
      <c r="AU293" s="257" t="s">
        <v>88</v>
      </c>
      <c r="AV293" s="13" t="s">
        <v>129</v>
      </c>
      <c r="AW293" s="13" t="s">
        <v>5</v>
      </c>
      <c r="AX293" s="13" t="s">
        <v>86</v>
      </c>
      <c r="AY293" s="257" t="s">
        <v>183</v>
      </c>
    </row>
    <row r="294" s="1" customFormat="1" ht="24" customHeight="1">
      <c r="B294" s="39"/>
      <c r="C294" s="218" t="s">
        <v>433</v>
      </c>
      <c r="D294" s="260" t="s">
        <v>185</v>
      </c>
      <c r="E294" s="219" t="s">
        <v>434</v>
      </c>
      <c r="F294" s="220" t="s">
        <v>435</v>
      </c>
      <c r="G294" s="221" t="s">
        <v>367</v>
      </c>
      <c r="H294" s="222">
        <v>66.400000000000006</v>
      </c>
      <c r="I294" s="223"/>
      <c r="J294" s="223"/>
      <c r="K294" s="224">
        <f>ROUND(P294*H294,2)</f>
        <v>0</v>
      </c>
      <c r="L294" s="220" t="s">
        <v>189</v>
      </c>
      <c r="M294" s="44"/>
      <c r="N294" s="225" t="s">
        <v>20</v>
      </c>
      <c r="O294" s="226" t="s">
        <v>47</v>
      </c>
      <c r="P294" s="227">
        <f>I294+J294</f>
        <v>0</v>
      </c>
      <c r="Q294" s="227">
        <f>ROUND(I294*H294,2)</f>
        <v>0</v>
      </c>
      <c r="R294" s="227">
        <f>ROUND(J294*H294,2)</f>
        <v>0</v>
      </c>
      <c r="S294" s="84"/>
      <c r="T294" s="228">
        <f>S294*H294</f>
        <v>0</v>
      </c>
      <c r="U294" s="228">
        <v>0</v>
      </c>
      <c r="V294" s="228">
        <f>U294*H294</f>
        <v>0</v>
      </c>
      <c r="W294" s="228">
        <v>0</v>
      </c>
      <c r="X294" s="228">
        <f>W294*H294</f>
        <v>0</v>
      </c>
      <c r="Y294" s="229" t="s">
        <v>20</v>
      </c>
      <c r="AR294" s="230" t="s">
        <v>129</v>
      </c>
      <c r="AT294" s="230" t="s">
        <v>185</v>
      </c>
      <c r="AU294" s="230" t="s">
        <v>88</v>
      </c>
      <c r="AY294" s="18" t="s">
        <v>183</v>
      </c>
      <c r="BE294" s="231">
        <f>IF(O294="základní",K294,0)</f>
        <v>0</v>
      </c>
      <c r="BF294" s="231">
        <f>IF(O294="snížená",K294,0)</f>
        <v>0</v>
      </c>
      <c r="BG294" s="231">
        <f>IF(O294="zákl. přenesená",K294,0)</f>
        <v>0</v>
      </c>
      <c r="BH294" s="231">
        <f>IF(O294="sníž. přenesená",K294,0)</f>
        <v>0</v>
      </c>
      <c r="BI294" s="231">
        <f>IF(O294="nulová",K294,0)</f>
        <v>0</v>
      </c>
      <c r="BJ294" s="18" t="s">
        <v>86</v>
      </c>
      <c r="BK294" s="231">
        <f>ROUND(P294*H294,2)</f>
        <v>0</v>
      </c>
      <c r="BL294" s="18" t="s">
        <v>129</v>
      </c>
      <c r="BM294" s="230" t="s">
        <v>436</v>
      </c>
    </row>
    <row r="295" s="1" customFormat="1">
      <c r="B295" s="39"/>
      <c r="C295" s="40"/>
      <c r="D295" s="232" t="s">
        <v>191</v>
      </c>
      <c r="E295" s="40"/>
      <c r="F295" s="233" t="s">
        <v>437</v>
      </c>
      <c r="G295" s="40"/>
      <c r="H295" s="40"/>
      <c r="I295" s="138"/>
      <c r="J295" s="138"/>
      <c r="K295" s="40"/>
      <c r="L295" s="40"/>
      <c r="M295" s="44"/>
      <c r="N295" s="234"/>
      <c r="O295" s="84"/>
      <c r="P295" s="84"/>
      <c r="Q295" s="84"/>
      <c r="R295" s="84"/>
      <c r="S295" s="84"/>
      <c r="T295" s="84"/>
      <c r="U295" s="84"/>
      <c r="V295" s="84"/>
      <c r="W295" s="84"/>
      <c r="X295" s="84"/>
      <c r="Y295" s="85"/>
      <c r="AT295" s="18" t="s">
        <v>191</v>
      </c>
      <c r="AU295" s="18" t="s">
        <v>88</v>
      </c>
    </row>
    <row r="296" s="12" customFormat="1">
      <c r="B296" s="236"/>
      <c r="C296" s="237"/>
      <c r="D296" s="232" t="s">
        <v>195</v>
      </c>
      <c r="E296" s="238" t="s">
        <v>20</v>
      </c>
      <c r="F296" s="239" t="s">
        <v>140</v>
      </c>
      <c r="G296" s="237"/>
      <c r="H296" s="240">
        <v>66.400000000000006</v>
      </c>
      <c r="I296" s="241"/>
      <c r="J296" s="241"/>
      <c r="K296" s="237"/>
      <c r="L296" s="237"/>
      <c r="M296" s="242"/>
      <c r="N296" s="243"/>
      <c r="O296" s="244"/>
      <c r="P296" s="244"/>
      <c r="Q296" s="244"/>
      <c r="R296" s="244"/>
      <c r="S296" s="244"/>
      <c r="T296" s="244"/>
      <c r="U296" s="244"/>
      <c r="V296" s="244"/>
      <c r="W296" s="244"/>
      <c r="X296" s="244"/>
      <c r="Y296" s="245"/>
      <c r="AT296" s="246" t="s">
        <v>195</v>
      </c>
      <c r="AU296" s="246" t="s">
        <v>88</v>
      </c>
      <c r="AV296" s="12" t="s">
        <v>88</v>
      </c>
      <c r="AW296" s="12" t="s">
        <v>5</v>
      </c>
      <c r="AX296" s="12" t="s">
        <v>78</v>
      </c>
      <c r="AY296" s="246" t="s">
        <v>183</v>
      </c>
    </row>
    <row r="297" s="13" customFormat="1">
      <c r="B297" s="247"/>
      <c r="C297" s="248"/>
      <c r="D297" s="232" t="s">
        <v>195</v>
      </c>
      <c r="E297" s="249" t="s">
        <v>20</v>
      </c>
      <c r="F297" s="250" t="s">
        <v>197</v>
      </c>
      <c r="G297" s="248"/>
      <c r="H297" s="251">
        <v>66.400000000000006</v>
      </c>
      <c r="I297" s="252"/>
      <c r="J297" s="252"/>
      <c r="K297" s="248"/>
      <c r="L297" s="248"/>
      <c r="M297" s="253"/>
      <c r="N297" s="254"/>
      <c r="O297" s="255"/>
      <c r="P297" s="255"/>
      <c r="Q297" s="255"/>
      <c r="R297" s="255"/>
      <c r="S297" s="255"/>
      <c r="T297" s="255"/>
      <c r="U297" s="255"/>
      <c r="V297" s="255"/>
      <c r="W297" s="255"/>
      <c r="X297" s="255"/>
      <c r="Y297" s="256"/>
      <c r="AT297" s="257" t="s">
        <v>195</v>
      </c>
      <c r="AU297" s="257" t="s">
        <v>88</v>
      </c>
      <c r="AV297" s="13" t="s">
        <v>129</v>
      </c>
      <c r="AW297" s="13" t="s">
        <v>5</v>
      </c>
      <c r="AX297" s="13" t="s">
        <v>86</v>
      </c>
      <c r="AY297" s="257" t="s">
        <v>183</v>
      </c>
    </row>
    <row r="298" s="1" customFormat="1" ht="24" customHeight="1">
      <c r="B298" s="39"/>
      <c r="C298" s="218" t="s">
        <v>438</v>
      </c>
      <c r="D298" s="294" t="s">
        <v>185</v>
      </c>
      <c r="E298" s="219" t="s">
        <v>439</v>
      </c>
      <c r="F298" s="220" t="s">
        <v>440</v>
      </c>
      <c r="G298" s="221" t="s">
        <v>224</v>
      </c>
      <c r="H298" s="222">
        <v>12.9</v>
      </c>
      <c r="I298" s="223"/>
      <c r="J298" s="223"/>
      <c r="K298" s="224">
        <f>ROUND(P298*H298,2)</f>
        <v>0</v>
      </c>
      <c r="L298" s="220" t="s">
        <v>189</v>
      </c>
      <c r="M298" s="44"/>
      <c r="N298" s="225" t="s">
        <v>20</v>
      </c>
      <c r="O298" s="226" t="s">
        <v>47</v>
      </c>
      <c r="P298" s="227">
        <f>I298+J298</f>
        <v>0</v>
      </c>
      <c r="Q298" s="227">
        <f>ROUND(I298*H298,2)</f>
        <v>0</v>
      </c>
      <c r="R298" s="227">
        <f>ROUND(J298*H298,2)</f>
        <v>0</v>
      </c>
      <c r="S298" s="84"/>
      <c r="T298" s="228">
        <f>S298*H298</f>
        <v>0</v>
      </c>
      <c r="U298" s="228">
        <v>0</v>
      </c>
      <c r="V298" s="228">
        <f>U298*H298</f>
        <v>0</v>
      </c>
      <c r="W298" s="228">
        <v>0</v>
      </c>
      <c r="X298" s="228">
        <f>W298*H298</f>
        <v>0</v>
      </c>
      <c r="Y298" s="229" t="s">
        <v>20</v>
      </c>
      <c r="AR298" s="230" t="s">
        <v>129</v>
      </c>
      <c r="AT298" s="230" t="s">
        <v>185</v>
      </c>
      <c r="AU298" s="230" t="s">
        <v>88</v>
      </c>
      <c r="AY298" s="18" t="s">
        <v>183</v>
      </c>
      <c r="BE298" s="231">
        <f>IF(O298="základní",K298,0)</f>
        <v>0</v>
      </c>
      <c r="BF298" s="231">
        <f>IF(O298="snížená",K298,0)</f>
        <v>0</v>
      </c>
      <c r="BG298" s="231">
        <f>IF(O298="zákl. přenesená",K298,0)</f>
        <v>0</v>
      </c>
      <c r="BH298" s="231">
        <f>IF(O298="sníž. přenesená",K298,0)</f>
        <v>0</v>
      </c>
      <c r="BI298" s="231">
        <f>IF(O298="nulová",K298,0)</f>
        <v>0</v>
      </c>
      <c r="BJ298" s="18" t="s">
        <v>86</v>
      </c>
      <c r="BK298" s="231">
        <f>ROUND(P298*H298,2)</f>
        <v>0</v>
      </c>
      <c r="BL298" s="18" t="s">
        <v>129</v>
      </c>
      <c r="BM298" s="230" t="s">
        <v>441</v>
      </c>
    </row>
    <row r="299" s="1" customFormat="1">
      <c r="B299" s="39"/>
      <c r="C299" s="40"/>
      <c r="D299" s="232" t="s">
        <v>191</v>
      </c>
      <c r="E299" s="40"/>
      <c r="F299" s="233" t="s">
        <v>442</v>
      </c>
      <c r="G299" s="40"/>
      <c r="H299" s="40"/>
      <c r="I299" s="138"/>
      <c r="J299" s="138"/>
      <c r="K299" s="40"/>
      <c r="L299" s="40"/>
      <c r="M299" s="44"/>
      <c r="N299" s="234"/>
      <c r="O299" s="84"/>
      <c r="P299" s="84"/>
      <c r="Q299" s="84"/>
      <c r="R299" s="84"/>
      <c r="S299" s="84"/>
      <c r="T299" s="84"/>
      <c r="U299" s="84"/>
      <c r="V299" s="84"/>
      <c r="W299" s="84"/>
      <c r="X299" s="84"/>
      <c r="Y299" s="85"/>
      <c r="AT299" s="18" t="s">
        <v>191</v>
      </c>
      <c r="AU299" s="18" t="s">
        <v>88</v>
      </c>
    </row>
    <row r="300" s="1" customFormat="1">
      <c r="B300" s="39"/>
      <c r="C300" s="40"/>
      <c r="D300" s="232" t="s">
        <v>193</v>
      </c>
      <c r="E300" s="40"/>
      <c r="F300" s="235" t="s">
        <v>443</v>
      </c>
      <c r="G300" s="40"/>
      <c r="H300" s="40"/>
      <c r="I300" s="138"/>
      <c r="J300" s="138"/>
      <c r="K300" s="40"/>
      <c r="L300" s="40"/>
      <c r="M300" s="44"/>
      <c r="N300" s="234"/>
      <c r="O300" s="84"/>
      <c r="P300" s="84"/>
      <c r="Q300" s="84"/>
      <c r="R300" s="84"/>
      <c r="S300" s="84"/>
      <c r="T300" s="84"/>
      <c r="U300" s="84"/>
      <c r="V300" s="84"/>
      <c r="W300" s="84"/>
      <c r="X300" s="84"/>
      <c r="Y300" s="85"/>
      <c r="AT300" s="18" t="s">
        <v>193</v>
      </c>
      <c r="AU300" s="18" t="s">
        <v>88</v>
      </c>
    </row>
    <row r="301" s="14" customFormat="1">
      <c r="B301" s="261"/>
      <c r="C301" s="262"/>
      <c r="D301" s="232" t="s">
        <v>195</v>
      </c>
      <c r="E301" s="263" t="s">
        <v>20</v>
      </c>
      <c r="F301" s="264" t="s">
        <v>444</v>
      </c>
      <c r="G301" s="262"/>
      <c r="H301" s="263" t="s">
        <v>20</v>
      </c>
      <c r="I301" s="265"/>
      <c r="J301" s="265"/>
      <c r="K301" s="262"/>
      <c r="L301" s="262"/>
      <c r="M301" s="266"/>
      <c r="N301" s="267"/>
      <c r="O301" s="268"/>
      <c r="P301" s="268"/>
      <c r="Q301" s="268"/>
      <c r="R301" s="268"/>
      <c r="S301" s="268"/>
      <c r="T301" s="268"/>
      <c r="U301" s="268"/>
      <c r="V301" s="268"/>
      <c r="W301" s="268"/>
      <c r="X301" s="268"/>
      <c r="Y301" s="269"/>
      <c r="AT301" s="270" t="s">
        <v>195</v>
      </c>
      <c r="AU301" s="270" t="s">
        <v>88</v>
      </c>
      <c r="AV301" s="14" t="s">
        <v>86</v>
      </c>
      <c r="AW301" s="14" t="s">
        <v>5</v>
      </c>
      <c r="AX301" s="14" t="s">
        <v>78</v>
      </c>
      <c r="AY301" s="270" t="s">
        <v>183</v>
      </c>
    </row>
    <row r="302" s="12" customFormat="1">
      <c r="B302" s="236"/>
      <c r="C302" s="237"/>
      <c r="D302" s="232" t="s">
        <v>195</v>
      </c>
      <c r="E302" s="238" t="s">
        <v>20</v>
      </c>
      <c r="F302" s="239" t="s">
        <v>1058</v>
      </c>
      <c r="G302" s="237"/>
      <c r="H302" s="240">
        <v>6.2999999999999998</v>
      </c>
      <c r="I302" s="241"/>
      <c r="J302" s="241"/>
      <c r="K302" s="237"/>
      <c r="L302" s="237"/>
      <c r="M302" s="242"/>
      <c r="N302" s="243"/>
      <c r="O302" s="244"/>
      <c r="P302" s="244"/>
      <c r="Q302" s="244"/>
      <c r="R302" s="244"/>
      <c r="S302" s="244"/>
      <c r="T302" s="244"/>
      <c r="U302" s="244"/>
      <c r="V302" s="244"/>
      <c r="W302" s="244"/>
      <c r="X302" s="244"/>
      <c r="Y302" s="245"/>
      <c r="AT302" s="246" t="s">
        <v>195</v>
      </c>
      <c r="AU302" s="246" t="s">
        <v>88</v>
      </c>
      <c r="AV302" s="12" t="s">
        <v>88</v>
      </c>
      <c r="AW302" s="12" t="s">
        <v>5</v>
      </c>
      <c r="AX302" s="12" t="s">
        <v>78</v>
      </c>
      <c r="AY302" s="246" t="s">
        <v>183</v>
      </c>
    </row>
    <row r="303" s="12" customFormat="1">
      <c r="B303" s="236"/>
      <c r="C303" s="237"/>
      <c r="D303" s="232" t="s">
        <v>195</v>
      </c>
      <c r="E303" s="238" t="s">
        <v>20</v>
      </c>
      <c r="F303" s="239" t="s">
        <v>1059</v>
      </c>
      <c r="G303" s="237"/>
      <c r="H303" s="240">
        <v>6.5999999999999996</v>
      </c>
      <c r="I303" s="241"/>
      <c r="J303" s="241"/>
      <c r="K303" s="237"/>
      <c r="L303" s="237"/>
      <c r="M303" s="242"/>
      <c r="N303" s="243"/>
      <c r="O303" s="244"/>
      <c r="P303" s="244"/>
      <c r="Q303" s="244"/>
      <c r="R303" s="244"/>
      <c r="S303" s="244"/>
      <c r="T303" s="244"/>
      <c r="U303" s="244"/>
      <c r="V303" s="244"/>
      <c r="W303" s="244"/>
      <c r="X303" s="244"/>
      <c r="Y303" s="245"/>
      <c r="AT303" s="246" t="s">
        <v>195</v>
      </c>
      <c r="AU303" s="246" t="s">
        <v>88</v>
      </c>
      <c r="AV303" s="12" t="s">
        <v>88</v>
      </c>
      <c r="AW303" s="12" t="s">
        <v>5</v>
      </c>
      <c r="AX303" s="12" t="s">
        <v>78</v>
      </c>
      <c r="AY303" s="246" t="s">
        <v>183</v>
      </c>
    </row>
    <row r="304" s="13" customFormat="1">
      <c r="B304" s="247"/>
      <c r="C304" s="248"/>
      <c r="D304" s="232" t="s">
        <v>195</v>
      </c>
      <c r="E304" s="249" t="s">
        <v>148</v>
      </c>
      <c r="F304" s="250" t="s">
        <v>197</v>
      </c>
      <c r="G304" s="248"/>
      <c r="H304" s="251">
        <v>12.9</v>
      </c>
      <c r="I304" s="252"/>
      <c r="J304" s="252"/>
      <c r="K304" s="248"/>
      <c r="L304" s="248"/>
      <c r="M304" s="253"/>
      <c r="N304" s="254"/>
      <c r="O304" s="255"/>
      <c r="P304" s="255"/>
      <c r="Q304" s="255"/>
      <c r="R304" s="255"/>
      <c r="S304" s="255"/>
      <c r="T304" s="255"/>
      <c r="U304" s="255"/>
      <c r="V304" s="255"/>
      <c r="W304" s="255"/>
      <c r="X304" s="255"/>
      <c r="Y304" s="256"/>
      <c r="AT304" s="257" t="s">
        <v>195</v>
      </c>
      <c r="AU304" s="257" t="s">
        <v>88</v>
      </c>
      <c r="AV304" s="13" t="s">
        <v>129</v>
      </c>
      <c r="AW304" s="13" t="s">
        <v>5</v>
      </c>
      <c r="AX304" s="13" t="s">
        <v>86</v>
      </c>
      <c r="AY304" s="257" t="s">
        <v>183</v>
      </c>
    </row>
    <row r="305" s="1" customFormat="1" ht="24" customHeight="1">
      <c r="B305" s="39"/>
      <c r="C305" s="218" t="s">
        <v>447</v>
      </c>
      <c r="D305" s="259" t="s">
        <v>185</v>
      </c>
      <c r="E305" s="219" t="s">
        <v>448</v>
      </c>
      <c r="F305" s="220" t="s">
        <v>449</v>
      </c>
      <c r="G305" s="221" t="s">
        <v>367</v>
      </c>
      <c r="H305" s="222">
        <v>34.899999999999999</v>
      </c>
      <c r="I305" s="223"/>
      <c r="J305" s="223"/>
      <c r="K305" s="224">
        <f>ROUND(P305*H305,2)</f>
        <v>0</v>
      </c>
      <c r="L305" s="220" t="s">
        <v>189</v>
      </c>
      <c r="M305" s="44"/>
      <c r="N305" s="225" t="s">
        <v>20</v>
      </c>
      <c r="O305" s="226" t="s">
        <v>47</v>
      </c>
      <c r="P305" s="227">
        <f>I305+J305</f>
        <v>0</v>
      </c>
      <c r="Q305" s="227">
        <f>ROUND(I305*H305,2)</f>
        <v>0</v>
      </c>
      <c r="R305" s="227">
        <f>ROUND(J305*H305,2)</f>
        <v>0</v>
      </c>
      <c r="S305" s="84"/>
      <c r="T305" s="228">
        <f>S305*H305</f>
        <v>0</v>
      </c>
      <c r="U305" s="228">
        <v>0</v>
      </c>
      <c r="V305" s="228">
        <f>U305*H305</f>
        <v>0</v>
      </c>
      <c r="W305" s="228">
        <v>0</v>
      </c>
      <c r="X305" s="228">
        <f>W305*H305</f>
        <v>0</v>
      </c>
      <c r="Y305" s="229" t="s">
        <v>20</v>
      </c>
      <c r="AR305" s="230" t="s">
        <v>129</v>
      </c>
      <c r="AT305" s="230" t="s">
        <v>185</v>
      </c>
      <c r="AU305" s="230" t="s">
        <v>88</v>
      </c>
      <c r="AY305" s="18" t="s">
        <v>183</v>
      </c>
      <c r="BE305" s="231">
        <f>IF(O305="základní",K305,0)</f>
        <v>0</v>
      </c>
      <c r="BF305" s="231">
        <f>IF(O305="snížená",K305,0)</f>
        <v>0</v>
      </c>
      <c r="BG305" s="231">
        <f>IF(O305="zákl. přenesená",K305,0)</f>
        <v>0</v>
      </c>
      <c r="BH305" s="231">
        <f>IF(O305="sníž. přenesená",K305,0)</f>
        <v>0</v>
      </c>
      <c r="BI305" s="231">
        <f>IF(O305="nulová",K305,0)</f>
        <v>0</v>
      </c>
      <c r="BJ305" s="18" t="s">
        <v>86</v>
      </c>
      <c r="BK305" s="231">
        <f>ROUND(P305*H305,2)</f>
        <v>0</v>
      </c>
      <c r="BL305" s="18" t="s">
        <v>129</v>
      </c>
      <c r="BM305" s="230" t="s">
        <v>450</v>
      </c>
    </row>
    <row r="306" s="1" customFormat="1">
      <c r="B306" s="39"/>
      <c r="C306" s="40"/>
      <c r="D306" s="232" t="s">
        <v>191</v>
      </c>
      <c r="E306" s="40"/>
      <c r="F306" s="233" t="s">
        <v>451</v>
      </c>
      <c r="G306" s="40"/>
      <c r="H306" s="40"/>
      <c r="I306" s="138"/>
      <c r="J306" s="138"/>
      <c r="K306" s="40"/>
      <c r="L306" s="40"/>
      <c r="M306" s="44"/>
      <c r="N306" s="234"/>
      <c r="O306" s="84"/>
      <c r="P306" s="84"/>
      <c r="Q306" s="84"/>
      <c r="R306" s="84"/>
      <c r="S306" s="84"/>
      <c r="T306" s="84"/>
      <c r="U306" s="84"/>
      <c r="V306" s="84"/>
      <c r="W306" s="84"/>
      <c r="X306" s="84"/>
      <c r="Y306" s="85"/>
      <c r="AT306" s="18" t="s">
        <v>191</v>
      </c>
      <c r="AU306" s="18" t="s">
        <v>88</v>
      </c>
    </row>
    <row r="307" s="1" customFormat="1">
      <c r="B307" s="39"/>
      <c r="C307" s="40"/>
      <c r="D307" s="232" t="s">
        <v>193</v>
      </c>
      <c r="E307" s="40"/>
      <c r="F307" s="235" t="s">
        <v>452</v>
      </c>
      <c r="G307" s="40"/>
      <c r="H307" s="40"/>
      <c r="I307" s="138"/>
      <c r="J307" s="138"/>
      <c r="K307" s="40"/>
      <c r="L307" s="40"/>
      <c r="M307" s="44"/>
      <c r="N307" s="234"/>
      <c r="O307" s="84"/>
      <c r="P307" s="84"/>
      <c r="Q307" s="84"/>
      <c r="R307" s="84"/>
      <c r="S307" s="84"/>
      <c r="T307" s="84"/>
      <c r="U307" s="84"/>
      <c r="V307" s="84"/>
      <c r="W307" s="84"/>
      <c r="X307" s="84"/>
      <c r="Y307" s="85"/>
      <c r="AT307" s="18" t="s">
        <v>193</v>
      </c>
      <c r="AU307" s="18" t="s">
        <v>88</v>
      </c>
    </row>
    <row r="308" s="12" customFormat="1">
      <c r="B308" s="236"/>
      <c r="C308" s="237"/>
      <c r="D308" s="232" t="s">
        <v>195</v>
      </c>
      <c r="E308" s="238" t="s">
        <v>20</v>
      </c>
      <c r="F308" s="239" t="s">
        <v>1060</v>
      </c>
      <c r="G308" s="237"/>
      <c r="H308" s="240">
        <v>34.899999999999999</v>
      </c>
      <c r="I308" s="241"/>
      <c r="J308" s="241"/>
      <c r="K308" s="237"/>
      <c r="L308" s="237"/>
      <c r="M308" s="242"/>
      <c r="N308" s="243"/>
      <c r="O308" s="244"/>
      <c r="P308" s="244"/>
      <c r="Q308" s="244"/>
      <c r="R308" s="244"/>
      <c r="S308" s="244"/>
      <c r="T308" s="244"/>
      <c r="U308" s="244"/>
      <c r="V308" s="244"/>
      <c r="W308" s="244"/>
      <c r="X308" s="244"/>
      <c r="Y308" s="245"/>
      <c r="AT308" s="246" t="s">
        <v>195</v>
      </c>
      <c r="AU308" s="246" t="s">
        <v>88</v>
      </c>
      <c r="AV308" s="12" t="s">
        <v>88</v>
      </c>
      <c r="AW308" s="12" t="s">
        <v>5</v>
      </c>
      <c r="AX308" s="12" t="s">
        <v>78</v>
      </c>
      <c r="AY308" s="246" t="s">
        <v>183</v>
      </c>
    </row>
    <row r="309" s="13" customFormat="1">
      <c r="B309" s="247"/>
      <c r="C309" s="248"/>
      <c r="D309" s="232" t="s">
        <v>195</v>
      </c>
      <c r="E309" s="249" t="s">
        <v>144</v>
      </c>
      <c r="F309" s="250" t="s">
        <v>197</v>
      </c>
      <c r="G309" s="248"/>
      <c r="H309" s="251">
        <v>34.899999999999999</v>
      </c>
      <c r="I309" s="252"/>
      <c r="J309" s="252"/>
      <c r="K309" s="248"/>
      <c r="L309" s="248"/>
      <c r="M309" s="253"/>
      <c r="N309" s="254"/>
      <c r="O309" s="255"/>
      <c r="P309" s="255"/>
      <c r="Q309" s="255"/>
      <c r="R309" s="255"/>
      <c r="S309" s="255"/>
      <c r="T309" s="255"/>
      <c r="U309" s="255"/>
      <c r="V309" s="255"/>
      <c r="W309" s="255"/>
      <c r="X309" s="255"/>
      <c r="Y309" s="256"/>
      <c r="AT309" s="257" t="s">
        <v>195</v>
      </c>
      <c r="AU309" s="257" t="s">
        <v>88</v>
      </c>
      <c r="AV309" s="13" t="s">
        <v>129</v>
      </c>
      <c r="AW309" s="13" t="s">
        <v>5</v>
      </c>
      <c r="AX309" s="13" t="s">
        <v>86</v>
      </c>
      <c r="AY309" s="257" t="s">
        <v>183</v>
      </c>
    </row>
    <row r="310" s="1" customFormat="1" ht="24" customHeight="1">
      <c r="B310" s="39"/>
      <c r="C310" s="218" t="s">
        <v>454</v>
      </c>
      <c r="D310" s="259" t="s">
        <v>185</v>
      </c>
      <c r="E310" s="219" t="s">
        <v>455</v>
      </c>
      <c r="F310" s="220" t="s">
        <v>456</v>
      </c>
      <c r="G310" s="221" t="s">
        <v>367</v>
      </c>
      <c r="H310" s="222">
        <v>184.80000000000001</v>
      </c>
      <c r="I310" s="223"/>
      <c r="J310" s="223"/>
      <c r="K310" s="224">
        <f>ROUND(P310*H310,2)</f>
        <v>0</v>
      </c>
      <c r="L310" s="220" t="s">
        <v>189</v>
      </c>
      <c r="M310" s="44"/>
      <c r="N310" s="225" t="s">
        <v>20</v>
      </c>
      <c r="O310" s="226" t="s">
        <v>47</v>
      </c>
      <c r="P310" s="227">
        <f>I310+J310</f>
        <v>0</v>
      </c>
      <c r="Q310" s="227">
        <f>ROUND(I310*H310,2)</f>
        <v>0</v>
      </c>
      <c r="R310" s="227">
        <f>ROUND(J310*H310,2)</f>
        <v>0</v>
      </c>
      <c r="S310" s="84"/>
      <c r="T310" s="228">
        <f>S310*H310</f>
        <v>0</v>
      </c>
      <c r="U310" s="228">
        <v>0</v>
      </c>
      <c r="V310" s="228">
        <f>U310*H310</f>
        <v>0</v>
      </c>
      <c r="W310" s="228">
        <v>0</v>
      </c>
      <c r="X310" s="228">
        <f>W310*H310</f>
        <v>0</v>
      </c>
      <c r="Y310" s="229" t="s">
        <v>20</v>
      </c>
      <c r="AR310" s="230" t="s">
        <v>129</v>
      </c>
      <c r="AT310" s="230" t="s">
        <v>185</v>
      </c>
      <c r="AU310" s="230" t="s">
        <v>88</v>
      </c>
      <c r="AY310" s="18" t="s">
        <v>183</v>
      </c>
      <c r="BE310" s="231">
        <f>IF(O310="základní",K310,0)</f>
        <v>0</v>
      </c>
      <c r="BF310" s="231">
        <f>IF(O310="snížená",K310,0)</f>
        <v>0</v>
      </c>
      <c r="BG310" s="231">
        <f>IF(O310="zákl. přenesená",K310,0)</f>
        <v>0</v>
      </c>
      <c r="BH310" s="231">
        <f>IF(O310="sníž. přenesená",K310,0)</f>
        <v>0</v>
      </c>
      <c r="BI310" s="231">
        <f>IF(O310="nulová",K310,0)</f>
        <v>0</v>
      </c>
      <c r="BJ310" s="18" t="s">
        <v>86</v>
      </c>
      <c r="BK310" s="231">
        <f>ROUND(P310*H310,2)</f>
        <v>0</v>
      </c>
      <c r="BL310" s="18" t="s">
        <v>129</v>
      </c>
      <c r="BM310" s="230" t="s">
        <v>457</v>
      </c>
    </row>
    <row r="311" s="1" customFormat="1">
      <c r="B311" s="39"/>
      <c r="C311" s="40"/>
      <c r="D311" s="232" t="s">
        <v>191</v>
      </c>
      <c r="E311" s="40"/>
      <c r="F311" s="233" t="s">
        <v>458</v>
      </c>
      <c r="G311" s="40"/>
      <c r="H311" s="40"/>
      <c r="I311" s="138"/>
      <c r="J311" s="138"/>
      <c r="K311" s="40"/>
      <c r="L311" s="40"/>
      <c r="M311" s="44"/>
      <c r="N311" s="234"/>
      <c r="O311" s="84"/>
      <c r="P311" s="84"/>
      <c r="Q311" s="84"/>
      <c r="R311" s="84"/>
      <c r="S311" s="84"/>
      <c r="T311" s="84"/>
      <c r="U311" s="84"/>
      <c r="V311" s="84"/>
      <c r="W311" s="84"/>
      <c r="X311" s="84"/>
      <c r="Y311" s="85"/>
      <c r="AT311" s="18" t="s">
        <v>191</v>
      </c>
      <c r="AU311" s="18" t="s">
        <v>88</v>
      </c>
    </row>
    <row r="312" s="1" customFormat="1">
      <c r="B312" s="39"/>
      <c r="C312" s="40"/>
      <c r="D312" s="232" t="s">
        <v>193</v>
      </c>
      <c r="E312" s="40"/>
      <c r="F312" s="235" t="s">
        <v>459</v>
      </c>
      <c r="G312" s="40"/>
      <c r="H312" s="40"/>
      <c r="I312" s="138"/>
      <c r="J312" s="138"/>
      <c r="K312" s="40"/>
      <c r="L312" s="40"/>
      <c r="M312" s="44"/>
      <c r="N312" s="234"/>
      <c r="O312" s="84"/>
      <c r="P312" s="84"/>
      <c r="Q312" s="84"/>
      <c r="R312" s="84"/>
      <c r="S312" s="84"/>
      <c r="T312" s="84"/>
      <c r="U312" s="84"/>
      <c r="V312" s="84"/>
      <c r="W312" s="84"/>
      <c r="X312" s="84"/>
      <c r="Y312" s="85"/>
      <c r="AT312" s="18" t="s">
        <v>193</v>
      </c>
      <c r="AU312" s="18" t="s">
        <v>88</v>
      </c>
    </row>
    <row r="313" s="12" customFormat="1">
      <c r="B313" s="236"/>
      <c r="C313" s="237"/>
      <c r="D313" s="232" t="s">
        <v>195</v>
      </c>
      <c r="E313" s="238" t="s">
        <v>20</v>
      </c>
      <c r="F313" s="239" t="s">
        <v>1061</v>
      </c>
      <c r="G313" s="237"/>
      <c r="H313" s="240">
        <v>184.80000000000001</v>
      </c>
      <c r="I313" s="241"/>
      <c r="J313" s="241"/>
      <c r="K313" s="237"/>
      <c r="L313" s="237"/>
      <c r="M313" s="242"/>
      <c r="N313" s="243"/>
      <c r="O313" s="244"/>
      <c r="P313" s="244"/>
      <c r="Q313" s="244"/>
      <c r="R313" s="244"/>
      <c r="S313" s="244"/>
      <c r="T313" s="244"/>
      <c r="U313" s="244"/>
      <c r="V313" s="244"/>
      <c r="W313" s="244"/>
      <c r="X313" s="244"/>
      <c r="Y313" s="245"/>
      <c r="AT313" s="246" t="s">
        <v>195</v>
      </c>
      <c r="AU313" s="246" t="s">
        <v>88</v>
      </c>
      <c r="AV313" s="12" t="s">
        <v>88</v>
      </c>
      <c r="AW313" s="12" t="s">
        <v>5</v>
      </c>
      <c r="AX313" s="12" t="s">
        <v>78</v>
      </c>
      <c r="AY313" s="246" t="s">
        <v>183</v>
      </c>
    </row>
    <row r="314" s="13" customFormat="1">
      <c r="B314" s="247"/>
      <c r="C314" s="248"/>
      <c r="D314" s="232" t="s">
        <v>195</v>
      </c>
      <c r="E314" s="249" t="s">
        <v>20</v>
      </c>
      <c r="F314" s="250" t="s">
        <v>197</v>
      </c>
      <c r="G314" s="248"/>
      <c r="H314" s="251">
        <v>184.80000000000001</v>
      </c>
      <c r="I314" s="252"/>
      <c r="J314" s="252"/>
      <c r="K314" s="248"/>
      <c r="L314" s="248"/>
      <c r="M314" s="253"/>
      <c r="N314" s="254"/>
      <c r="O314" s="255"/>
      <c r="P314" s="255"/>
      <c r="Q314" s="255"/>
      <c r="R314" s="255"/>
      <c r="S314" s="255"/>
      <c r="T314" s="255"/>
      <c r="U314" s="255"/>
      <c r="V314" s="255"/>
      <c r="W314" s="255"/>
      <c r="X314" s="255"/>
      <c r="Y314" s="256"/>
      <c r="AT314" s="257" t="s">
        <v>195</v>
      </c>
      <c r="AU314" s="257" t="s">
        <v>88</v>
      </c>
      <c r="AV314" s="13" t="s">
        <v>129</v>
      </c>
      <c r="AW314" s="13" t="s">
        <v>5</v>
      </c>
      <c r="AX314" s="13" t="s">
        <v>86</v>
      </c>
      <c r="AY314" s="257" t="s">
        <v>183</v>
      </c>
    </row>
    <row r="315" s="1" customFormat="1" ht="24" customHeight="1">
      <c r="B315" s="39"/>
      <c r="C315" s="218" t="s">
        <v>461</v>
      </c>
      <c r="D315" s="259" t="s">
        <v>185</v>
      </c>
      <c r="E315" s="219" t="s">
        <v>462</v>
      </c>
      <c r="F315" s="220" t="s">
        <v>463</v>
      </c>
      <c r="G315" s="221" t="s">
        <v>367</v>
      </c>
      <c r="H315" s="222">
        <v>66.400000000000006</v>
      </c>
      <c r="I315" s="223"/>
      <c r="J315" s="223"/>
      <c r="K315" s="224">
        <f>ROUND(P315*H315,2)</f>
        <v>0</v>
      </c>
      <c r="L315" s="220" t="s">
        <v>189</v>
      </c>
      <c r="M315" s="44"/>
      <c r="N315" s="225" t="s">
        <v>20</v>
      </c>
      <c r="O315" s="226" t="s">
        <v>47</v>
      </c>
      <c r="P315" s="227">
        <f>I315+J315</f>
        <v>0</v>
      </c>
      <c r="Q315" s="227">
        <f>ROUND(I315*H315,2)</f>
        <v>0</v>
      </c>
      <c r="R315" s="227">
        <f>ROUND(J315*H315,2)</f>
        <v>0</v>
      </c>
      <c r="S315" s="84"/>
      <c r="T315" s="228">
        <f>S315*H315</f>
        <v>0</v>
      </c>
      <c r="U315" s="228">
        <v>0</v>
      </c>
      <c r="V315" s="228">
        <f>U315*H315</f>
        <v>0</v>
      </c>
      <c r="W315" s="228">
        <v>0</v>
      </c>
      <c r="X315" s="228">
        <f>W315*H315</f>
        <v>0</v>
      </c>
      <c r="Y315" s="229" t="s">
        <v>20</v>
      </c>
      <c r="AR315" s="230" t="s">
        <v>129</v>
      </c>
      <c r="AT315" s="230" t="s">
        <v>185</v>
      </c>
      <c r="AU315" s="230" t="s">
        <v>88</v>
      </c>
      <c r="AY315" s="18" t="s">
        <v>183</v>
      </c>
      <c r="BE315" s="231">
        <f>IF(O315="základní",K315,0)</f>
        <v>0</v>
      </c>
      <c r="BF315" s="231">
        <f>IF(O315="snížená",K315,0)</f>
        <v>0</v>
      </c>
      <c r="BG315" s="231">
        <f>IF(O315="zákl. přenesená",K315,0)</f>
        <v>0</v>
      </c>
      <c r="BH315" s="231">
        <f>IF(O315="sníž. přenesená",K315,0)</f>
        <v>0</v>
      </c>
      <c r="BI315" s="231">
        <f>IF(O315="nulová",K315,0)</f>
        <v>0</v>
      </c>
      <c r="BJ315" s="18" t="s">
        <v>86</v>
      </c>
      <c r="BK315" s="231">
        <f>ROUND(P315*H315,2)</f>
        <v>0</v>
      </c>
      <c r="BL315" s="18" t="s">
        <v>129</v>
      </c>
      <c r="BM315" s="230" t="s">
        <v>464</v>
      </c>
    </row>
    <row r="316" s="1" customFormat="1">
      <c r="B316" s="39"/>
      <c r="C316" s="40"/>
      <c r="D316" s="232" t="s">
        <v>191</v>
      </c>
      <c r="E316" s="40"/>
      <c r="F316" s="233" t="s">
        <v>465</v>
      </c>
      <c r="G316" s="40"/>
      <c r="H316" s="40"/>
      <c r="I316" s="138"/>
      <c r="J316" s="138"/>
      <c r="K316" s="40"/>
      <c r="L316" s="40"/>
      <c r="M316" s="44"/>
      <c r="N316" s="234"/>
      <c r="O316" s="84"/>
      <c r="P316" s="84"/>
      <c r="Q316" s="84"/>
      <c r="R316" s="84"/>
      <c r="S316" s="84"/>
      <c r="T316" s="84"/>
      <c r="U316" s="84"/>
      <c r="V316" s="84"/>
      <c r="W316" s="84"/>
      <c r="X316" s="84"/>
      <c r="Y316" s="85"/>
      <c r="AT316" s="18" t="s">
        <v>191</v>
      </c>
      <c r="AU316" s="18" t="s">
        <v>88</v>
      </c>
    </row>
    <row r="317" s="1" customFormat="1">
      <c r="B317" s="39"/>
      <c r="C317" s="40"/>
      <c r="D317" s="232" t="s">
        <v>193</v>
      </c>
      <c r="E317" s="40"/>
      <c r="F317" s="235" t="s">
        <v>459</v>
      </c>
      <c r="G317" s="40"/>
      <c r="H317" s="40"/>
      <c r="I317" s="138"/>
      <c r="J317" s="138"/>
      <c r="K317" s="40"/>
      <c r="L317" s="40"/>
      <c r="M317" s="44"/>
      <c r="N317" s="234"/>
      <c r="O317" s="84"/>
      <c r="P317" s="84"/>
      <c r="Q317" s="84"/>
      <c r="R317" s="84"/>
      <c r="S317" s="84"/>
      <c r="T317" s="84"/>
      <c r="U317" s="84"/>
      <c r="V317" s="84"/>
      <c r="W317" s="84"/>
      <c r="X317" s="84"/>
      <c r="Y317" s="85"/>
      <c r="AT317" s="18" t="s">
        <v>193</v>
      </c>
      <c r="AU317" s="18" t="s">
        <v>88</v>
      </c>
    </row>
    <row r="318" s="12" customFormat="1">
      <c r="B318" s="236"/>
      <c r="C318" s="237"/>
      <c r="D318" s="232" t="s">
        <v>195</v>
      </c>
      <c r="E318" s="238" t="s">
        <v>20</v>
      </c>
      <c r="F318" s="239" t="s">
        <v>1062</v>
      </c>
      <c r="G318" s="237"/>
      <c r="H318" s="240">
        <v>66.400000000000006</v>
      </c>
      <c r="I318" s="241"/>
      <c r="J318" s="241"/>
      <c r="K318" s="237"/>
      <c r="L318" s="237"/>
      <c r="M318" s="242"/>
      <c r="N318" s="243"/>
      <c r="O318" s="244"/>
      <c r="P318" s="244"/>
      <c r="Q318" s="244"/>
      <c r="R318" s="244"/>
      <c r="S318" s="244"/>
      <c r="T318" s="244"/>
      <c r="U318" s="244"/>
      <c r="V318" s="244"/>
      <c r="W318" s="244"/>
      <c r="X318" s="244"/>
      <c r="Y318" s="245"/>
      <c r="AT318" s="246" t="s">
        <v>195</v>
      </c>
      <c r="AU318" s="246" t="s">
        <v>88</v>
      </c>
      <c r="AV318" s="12" t="s">
        <v>88</v>
      </c>
      <c r="AW318" s="12" t="s">
        <v>5</v>
      </c>
      <c r="AX318" s="12" t="s">
        <v>78</v>
      </c>
      <c r="AY318" s="246" t="s">
        <v>183</v>
      </c>
    </row>
    <row r="319" s="13" customFormat="1">
      <c r="B319" s="247"/>
      <c r="C319" s="248"/>
      <c r="D319" s="232" t="s">
        <v>195</v>
      </c>
      <c r="E319" s="249" t="s">
        <v>140</v>
      </c>
      <c r="F319" s="250" t="s">
        <v>197</v>
      </c>
      <c r="G319" s="248"/>
      <c r="H319" s="251">
        <v>66.400000000000006</v>
      </c>
      <c r="I319" s="252"/>
      <c r="J319" s="252"/>
      <c r="K319" s="248"/>
      <c r="L319" s="248"/>
      <c r="M319" s="253"/>
      <c r="N319" s="254"/>
      <c r="O319" s="255"/>
      <c r="P319" s="255"/>
      <c r="Q319" s="255"/>
      <c r="R319" s="255"/>
      <c r="S319" s="255"/>
      <c r="T319" s="255"/>
      <c r="U319" s="255"/>
      <c r="V319" s="255"/>
      <c r="W319" s="255"/>
      <c r="X319" s="255"/>
      <c r="Y319" s="256"/>
      <c r="AT319" s="257" t="s">
        <v>195</v>
      </c>
      <c r="AU319" s="257" t="s">
        <v>88</v>
      </c>
      <c r="AV319" s="13" t="s">
        <v>129</v>
      </c>
      <c r="AW319" s="13" t="s">
        <v>5</v>
      </c>
      <c r="AX319" s="13" t="s">
        <v>86</v>
      </c>
      <c r="AY319" s="257" t="s">
        <v>183</v>
      </c>
    </row>
    <row r="320" s="11" customFormat="1" ht="22.8" customHeight="1">
      <c r="B320" s="201"/>
      <c r="C320" s="202"/>
      <c r="D320" s="203" t="s">
        <v>77</v>
      </c>
      <c r="E320" s="216" t="s">
        <v>129</v>
      </c>
      <c r="F320" s="216" t="s">
        <v>467</v>
      </c>
      <c r="G320" s="202"/>
      <c r="H320" s="202"/>
      <c r="I320" s="205"/>
      <c r="J320" s="205"/>
      <c r="K320" s="217">
        <f>BK320</f>
        <v>0</v>
      </c>
      <c r="L320" s="202"/>
      <c r="M320" s="207"/>
      <c r="N320" s="208"/>
      <c r="O320" s="209"/>
      <c r="P320" s="209"/>
      <c r="Q320" s="210">
        <f>SUM(Q321:Q362)</f>
        <v>0</v>
      </c>
      <c r="R320" s="210">
        <f>SUM(R321:R362)</f>
        <v>0</v>
      </c>
      <c r="S320" s="209"/>
      <c r="T320" s="211">
        <f>SUM(T321:T362)</f>
        <v>0</v>
      </c>
      <c r="U320" s="209"/>
      <c r="V320" s="211">
        <f>SUM(V321:V362)</f>
        <v>151.01856000000001</v>
      </c>
      <c r="W320" s="209"/>
      <c r="X320" s="211">
        <f>SUM(X321:X362)</f>
        <v>0</v>
      </c>
      <c r="Y320" s="212"/>
      <c r="AR320" s="213" t="s">
        <v>86</v>
      </c>
      <c r="AT320" s="214" t="s">
        <v>77</v>
      </c>
      <c r="AU320" s="214" t="s">
        <v>86</v>
      </c>
      <c r="AY320" s="213" t="s">
        <v>183</v>
      </c>
      <c r="BK320" s="215">
        <f>SUM(BK321:BK362)</f>
        <v>0</v>
      </c>
    </row>
    <row r="321" s="1" customFormat="1" ht="24" customHeight="1">
      <c r="B321" s="39"/>
      <c r="C321" s="218" t="s">
        <v>468</v>
      </c>
      <c r="D321" s="294" t="s">
        <v>185</v>
      </c>
      <c r="E321" s="219" t="s">
        <v>469</v>
      </c>
      <c r="F321" s="220" t="s">
        <v>470</v>
      </c>
      <c r="G321" s="221" t="s">
        <v>224</v>
      </c>
      <c r="H321" s="222">
        <v>57.719999999999999</v>
      </c>
      <c r="I321" s="223"/>
      <c r="J321" s="223"/>
      <c r="K321" s="224">
        <f>ROUND(P321*H321,2)</f>
        <v>0</v>
      </c>
      <c r="L321" s="220" t="s">
        <v>189</v>
      </c>
      <c r="M321" s="44"/>
      <c r="N321" s="225" t="s">
        <v>20</v>
      </c>
      <c r="O321" s="226" t="s">
        <v>47</v>
      </c>
      <c r="P321" s="227">
        <f>I321+J321</f>
        <v>0</v>
      </c>
      <c r="Q321" s="227">
        <f>ROUND(I321*H321,2)</f>
        <v>0</v>
      </c>
      <c r="R321" s="227">
        <f>ROUND(J321*H321,2)</f>
        <v>0</v>
      </c>
      <c r="S321" s="84"/>
      <c r="T321" s="228">
        <f>S321*H321</f>
        <v>0</v>
      </c>
      <c r="U321" s="228">
        <v>1.8480000000000001</v>
      </c>
      <c r="V321" s="228">
        <f>U321*H321</f>
        <v>106.66656</v>
      </c>
      <c r="W321" s="228">
        <v>0</v>
      </c>
      <c r="X321" s="228">
        <f>W321*H321</f>
        <v>0</v>
      </c>
      <c r="Y321" s="229" t="s">
        <v>20</v>
      </c>
      <c r="AR321" s="230" t="s">
        <v>129</v>
      </c>
      <c r="AT321" s="230" t="s">
        <v>185</v>
      </c>
      <c r="AU321" s="230" t="s">
        <v>88</v>
      </c>
      <c r="AY321" s="18" t="s">
        <v>183</v>
      </c>
      <c r="BE321" s="231">
        <f>IF(O321="základní",K321,0)</f>
        <v>0</v>
      </c>
      <c r="BF321" s="231">
        <f>IF(O321="snížená",K321,0)</f>
        <v>0</v>
      </c>
      <c r="BG321" s="231">
        <f>IF(O321="zákl. přenesená",K321,0)</f>
        <v>0</v>
      </c>
      <c r="BH321" s="231">
        <f>IF(O321="sníž. přenesená",K321,0)</f>
        <v>0</v>
      </c>
      <c r="BI321" s="231">
        <f>IF(O321="nulová",K321,0)</f>
        <v>0</v>
      </c>
      <c r="BJ321" s="18" t="s">
        <v>86</v>
      </c>
      <c r="BK321" s="231">
        <f>ROUND(P321*H321,2)</f>
        <v>0</v>
      </c>
      <c r="BL321" s="18" t="s">
        <v>129</v>
      </c>
      <c r="BM321" s="230" t="s">
        <v>471</v>
      </c>
    </row>
    <row r="322" s="1" customFormat="1">
      <c r="B322" s="39"/>
      <c r="C322" s="40"/>
      <c r="D322" s="232" t="s">
        <v>191</v>
      </c>
      <c r="E322" s="40"/>
      <c r="F322" s="233" t="s">
        <v>472</v>
      </c>
      <c r="G322" s="40"/>
      <c r="H322" s="40"/>
      <c r="I322" s="138"/>
      <c r="J322" s="138"/>
      <c r="K322" s="40"/>
      <c r="L322" s="40"/>
      <c r="M322" s="44"/>
      <c r="N322" s="234"/>
      <c r="O322" s="84"/>
      <c r="P322" s="84"/>
      <c r="Q322" s="84"/>
      <c r="R322" s="84"/>
      <c r="S322" s="84"/>
      <c r="T322" s="84"/>
      <c r="U322" s="84"/>
      <c r="V322" s="84"/>
      <c r="W322" s="84"/>
      <c r="X322" s="84"/>
      <c r="Y322" s="85"/>
      <c r="AT322" s="18" t="s">
        <v>191</v>
      </c>
      <c r="AU322" s="18" t="s">
        <v>88</v>
      </c>
    </row>
    <row r="323" s="1" customFormat="1">
      <c r="B323" s="39"/>
      <c r="C323" s="40"/>
      <c r="D323" s="232" t="s">
        <v>193</v>
      </c>
      <c r="E323" s="40"/>
      <c r="F323" s="235" t="s">
        <v>473</v>
      </c>
      <c r="G323" s="40"/>
      <c r="H323" s="40"/>
      <c r="I323" s="138"/>
      <c r="J323" s="138"/>
      <c r="K323" s="40"/>
      <c r="L323" s="40"/>
      <c r="M323" s="44"/>
      <c r="N323" s="234"/>
      <c r="O323" s="84"/>
      <c r="P323" s="84"/>
      <c r="Q323" s="84"/>
      <c r="R323" s="84"/>
      <c r="S323" s="84"/>
      <c r="T323" s="84"/>
      <c r="U323" s="84"/>
      <c r="V323" s="84"/>
      <c r="W323" s="84"/>
      <c r="X323" s="84"/>
      <c r="Y323" s="85"/>
      <c r="AT323" s="18" t="s">
        <v>193</v>
      </c>
      <c r="AU323" s="18" t="s">
        <v>88</v>
      </c>
    </row>
    <row r="324" s="14" customFormat="1">
      <c r="B324" s="261"/>
      <c r="C324" s="262"/>
      <c r="D324" s="232" t="s">
        <v>195</v>
      </c>
      <c r="E324" s="263" t="s">
        <v>20</v>
      </c>
      <c r="F324" s="264" t="s">
        <v>474</v>
      </c>
      <c r="G324" s="262"/>
      <c r="H324" s="263" t="s">
        <v>20</v>
      </c>
      <c r="I324" s="265"/>
      <c r="J324" s="265"/>
      <c r="K324" s="262"/>
      <c r="L324" s="262"/>
      <c r="M324" s="266"/>
      <c r="N324" s="267"/>
      <c r="O324" s="268"/>
      <c r="P324" s="268"/>
      <c r="Q324" s="268"/>
      <c r="R324" s="268"/>
      <c r="S324" s="268"/>
      <c r="T324" s="268"/>
      <c r="U324" s="268"/>
      <c r="V324" s="268"/>
      <c r="W324" s="268"/>
      <c r="X324" s="268"/>
      <c r="Y324" s="269"/>
      <c r="AT324" s="270" t="s">
        <v>195</v>
      </c>
      <c r="AU324" s="270" t="s">
        <v>88</v>
      </c>
      <c r="AV324" s="14" t="s">
        <v>86</v>
      </c>
      <c r="AW324" s="14" t="s">
        <v>5</v>
      </c>
      <c r="AX324" s="14" t="s">
        <v>78</v>
      </c>
      <c r="AY324" s="270" t="s">
        <v>183</v>
      </c>
    </row>
    <row r="325" s="12" customFormat="1">
      <c r="B325" s="236"/>
      <c r="C325" s="237"/>
      <c r="D325" s="232" t="s">
        <v>195</v>
      </c>
      <c r="E325" s="238" t="s">
        <v>20</v>
      </c>
      <c r="F325" s="239" t="s">
        <v>1063</v>
      </c>
      <c r="G325" s="237"/>
      <c r="H325" s="240">
        <v>0.66000000000000003</v>
      </c>
      <c r="I325" s="241"/>
      <c r="J325" s="241"/>
      <c r="K325" s="237"/>
      <c r="L325" s="237"/>
      <c r="M325" s="242"/>
      <c r="N325" s="243"/>
      <c r="O325" s="244"/>
      <c r="P325" s="244"/>
      <c r="Q325" s="244"/>
      <c r="R325" s="244"/>
      <c r="S325" s="244"/>
      <c r="T325" s="244"/>
      <c r="U325" s="244"/>
      <c r="V325" s="244"/>
      <c r="W325" s="244"/>
      <c r="X325" s="244"/>
      <c r="Y325" s="245"/>
      <c r="AT325" s="246" t="s">
        <v>195</v>
      </c>
      <c r="AU325" s="246" t="s">
        <v>88</v>
      </c>
      <c r="AV325" s="12" t="s">
        <v>88</v>
      </c>
      <c r="AW325" s="12" t="s">
        <v>5</v>
      </c>
      <c r="AX325" s="12" t="s">
        <v>78</v>
      </c>
      <c r="AY325" s="246" t="s">
        <v>183</v>
      </c>
    </row>
    <row r="326" s="12" customFormat="1">
      <c r="B326" s="236"/>
      <c r="C326" s="237"/>
      <c r="D326" s="232" t="s">
        <v>195</v>
      </c>
      <c r="E326" s="238" t="s">
        <v>20</v>
      </c>
      <c r="F326" s="239" t="s">
        <v>1064</v>
      </c>
      <c r="G326" s="237"/>
      <c r="H326" s="240">
        <v>20.210000000000001</v>
      </c>
      <c r="I326" s="241"/>
      <c r="J326" s="241"/>
      <c r="K326" s="237"/>
      <c r="L326" s="237"/>
      <c r="M326" s="242"/>
      <c r="N326" s="243"/>
      <c r="O326" s="244"/>
      <c r="P326" s="244"/>
      <c r="Q326" s="244"/>
      <c r="R326" s="244"/>
      <c r="S326" s="244"/>
      <c r="T326" s="244"/>
      <c r="U326" s="244"/>
      <c r="V326" s="244"/>
      <c r="W326" s="244"/>
      <c r="X326" s="244"/>
      <c r="Y326" s="245"/>
      <c r="AT326" s="246" t="s">
        <v>195</v>
      </c>
      <c r="AU326" s="246" t="s">
        <v>88</v>
      </c>
      <c r="AV326" s="12" t="s">
        <v>88</v>
      </c>
      <c r="AW326" s="12" t="s">
        <v>5</v>
      </c>
      <c r="AX326" s="12" t="s">
        <v>78</v>
      </c>
      <c r="AY326" s="246" t="s">
        <v>183</v>
      </c>
    </row>
    <row r="327" s="12" customFormat="1">
      <c r="B327" s="236"/>
      <c r="C327" s="237"/>
      <c r="D327" s="232" t="s">
        <v>195</v>
      </c>
      <c r="E327" s="238" t="s">
        <v>20</v>
      </c>
      <c r="F327" s="239" t="s">
        <v>1065</v>
      </c>
      <c r="G327" s="237"/>
      <c r="H327" s="240">
        <v>5.7599999999999998</v>
      </c>
      <c r="I327" s="241"/>
      <c r="J327" s="241"/>
      <c r="K327" s="237"/>
      <c r="L327" s="237"/>
      <c r="M327" s="242"/>
      <c r="N327" s="243"/>
      <c r="O327" s="244"/>
      <c r="P327" s="244"/>
      <c r="Q327" s="244"/>
      <c r="R327" s="244"/>
      <c r="S327" s="244"/>
      <c r="T327" s="244"/>
      <c r="U327" s="244"/>
      <c r="V327" s="244"/>
      <c r="W327" s="244"/>
      <c r="X327" s="244"/>
      <c r="Y327" s="245"/>
      <c r="AT327" s="246" t="s">
        <v>195</v>
      </c>
      <c r="AU327" s="246" t="s">
        <v>88</v>
      </c>
      <c r="AV327" s="12" t="s">
        <v>88</v>
      </c>
      <c r="AW327" s="12" t="s">
        <v>5</v>
      </c>
      <c r="AX327" s="12" t="s">
        <v>78</v>
      </c>
      <c r="AY327" s="246" t="s">
        <v>183</v>
      </c>
    </row>
    <row r="328" s="12" customFormat="1">
      <c r="B328" s="236"/>
      <c r="C328" s="237"/>
      <c r="D328" s="232" t="s">
        <v>195</v>
      </c>
      <c r="E328" s="238" t="s">
        <v>20</v>
      </c>
      <c r="F328" s="239" t="s">
        <v>1066</v>
      </c>
      <c r="G328" s="237"/>
      <c r="H328" s="240">
        <v>1.1000000000000001</v>
      </c>
      <c r="I328" s="241"/>
      <c r="J328" s="241"/>
      <c r="K328" s="237"/>
      <c r="L328" s="237"/>
      <c r="M328" s="242"/>
      <c r="N328" s="243"/>
      <c r="O328" s="244"/>
      <c r="P328" s="244"/>
      <c r="Q328" s="244"/>
      <c r="R328" s="244"/>
      <c r="S328" s="244"/>
      <c r="T328" s="244"/>
      <c r="U328" s="244"/>
      <c r="V328" s="244"/>
      <c r="W328" s="244"/>
      <c r="X328" s="244"/>
      <c r="Y328" s="245"/>
      <c r="AT328" s="246" t="s">
        <v>195</v>
      </c>
      <c r="AU328" s="246" t="s">
        <v>88</v>
      </c>
      <c r="AV328" s="12" t="s">
        <v>88</v>
      </c>
      <c r="AW328" s="12" t="s">
        <v>5</v>
      </c>
      <c r="AX328" s="12" t="s">
        <v>78</v>
      </c>
      <c r="AY328" s="246" t="s">
        <v>183</v>
      </c>
    </row>
    <row r="329" s="12" customFormat="1">
      <c r="B329" s="236"/>
      <c r="C329" s="237"/>
      <c r="D329" s="232" t="s">
        <v>195</v>
      </c>
      <c r="E329" s="238" t="s">
        <v>20</v>
      </c>
      <c r="F329" s="239" t="s">
        <v>1067</v>
      </c>
      <c r="G329" s="237"/>
      <c r="H329" s="240">
        <v>0.56999999999999995</v>
      </c>
      <c r="I329" s="241"/>
      <c r="J329" s="241"/>
      <c r="K329" s="237"/>
      <c r="L329" s="237"/>
      <c r="M329" s="242"/>
      <c r="N329" s="243"/>
      <c r="O329" s="244"/>
      <c r="P329" s="244"/>
      <c r="Q329" s="244"/>
      <c r="R329" s="244"/>
      <c r="S329" s="244"/>
      <c r="T329" s="244"/>
      <c r="U329" s="244"/>
      <c r="V329" s="244"/>
      <c r="W329" s="244"/>
      <c r="X329" s="244"/>
      <c r="Y329" s="245"/>
      <c r="AT329" s="246" t="s">
        <v>195</v>
      </c>
      <c r="AU329" s="246" t="s">
        <v>88</v>
      </c>
      <c r="AV329" s="12" t="s">
        <v>88</v>
      </c>
      <c r="AW329" s="12" t="s">
        <v>5</v>
      </c>
      <c r="AX329" s="12" t="s">
        <v>78</v>
      </c>
      <c r="AY329" s="246" t="s">
        <v>183</v>
      </c>
    </row>
    <row r="330" s="12" customFormat="1">
      <c r="B330" s="236"/>
      <c r="C330" s="237"/>
      <c r="D330" s="232" t="s">
        <v>195</v>
      </c>
      <c r="E330" s="238" t="s">
        <v>20</v>
      </c>
      <c r="F330" s="239" t="s">
        <v>1068</v>
      </c>
      <c r="G330" s="237"/>
      <c r="H330" s="240">
        <v>5.2800000000000002</v>
      </c>
      <c r="I330" s="241"/>
      <c r="J330" s="241"/>
      <c r="K330" s="237"/>
      <c r="L330" s="237"/>
      <c r="M330" s="242"/>
      <c r="N330" s="243"/>
      <c r="O330" s="244"/>
      <c r="P330" s="244"/>
      <c r="Q330" s="244"/>
      <c r="R330" s="244"/>
      <c r="S330" s="244"/>
      <c r="T330" s="244"/>
      <c r="U330" s="244"/>
      <c r="V330" s="244"/>
      <c r="W330" s="244"/>
      <c r="X330" s="244"/>
      <c r="Y330" s="245"/>
      <c r="AT330" s="246" t="s">
        <v>195</v>
      </c>
      <c r="AU330" s="246" t="s">
        <v>88</v>
      </c>
      <c r="AV330" s="12" t="s">
        <v>88</v>
      </c>
      <c r="AW330" s="12" t="s">
        <v>5</v>
      </c>
      <c r="AX330" s="12" t="s">
        <v>78</v>
      </c>
      <c r="AY330" s="246" t="s">
        <v>183</v>
      </c>
    </row>
    <row r="331" s="12" customFormat="1">
      <c r="B331" s="236"/>
      <c r="C331" s="237"/>
      <c r="D331" s="232" t="s">
        <v>195</v>
      </c>
      <c r="E331" s="238" t="s">
        <v>20</v>
      </c>
      <c r="F331" s="239" t="s">
        <v>1069</v>
      </c>
      <c r="G331" s="237"/>
      <c r="H331" s="240">
        <v>23</v>
      </c>
      <c r="I331" s="241"/>
      <c r="J331" s="241"/>
      <c r="K331" s="237"/>
      <c r="L331" s="237"/>
      <c r="M331" s="242"/>
      <c r="N331" s="243"/>
      <c r="O331" s="244"/>
      <c r="P331" s="244"/>
      <c r="Q331" s="244"/>
      <c r="R331" s="244"/>
      <c r="S331" s="244"/>
      <c r="T331" s="244"/>
      <c r="U331" s="244"/>
      <c r="V331" s="244"/>
      <c r="W331" s="244"/>
      <c r="X331" s="244"/>
      <c r="Y331" s="245"/>
      <c r="AT331" s="246" t="s">
        <v>195</v>
      </c>
      <c r="AU331" s="246" t="s">
        <v>88</v>
      </c>
      <c r="AV331" s="12" t="s">
        <v>88</v>
      </c>
      <c r="AW331" s="12" t="s">
        <v>5</v>
      </c>
      <c r="AX331" s="12" t="s">
        <v>78</v>
      </c>
      <c r="AY331" s="246" t="s">
        <v>183</v>
      </c>
    </row>
    <row r="332" s="12" customFormat="1">
      <c r="B332" s="236"/>
      <c r="C332" s="237"/>
      <c r="D332" s="232" t="s">
        <v>195</v>
      </c>
      <c r="E332" s="238" t="s">
        <v>20</v>
      </c>
      <c r="F332" s="239" t="s">
        <v>1070</v>
      </c>
      <c r="G332" s="237"/>
      <c r="H332" s="240">
        <v>1.2</v>
      </c>
      <c r="I332" s="241"/>
      <c r="J332" s="241"/>
      <c r="K332" s="237"/>
      <c r="L332" s="237"/>
      <c r="M332" s="242"/>
      <c r="N332" s="243"/>
      <c r="O332" s="244"/>
      <c r="P332" s="244"/>
      <c r="Q332" s="244"/>
      <c r="R332" s="244"/>
      <c r="S332" s="244"/>
      <c r="T332" s="244"/>
      <c r="U332" s="244"/>
      <c r="V332" s="244"/>
      <c r="W332" s="244"/>
      <c r="X332" s="244"/>
      <c r="Y332" s="245"/>
      <c r="AT332" s="246" t="s">
        <v>195</v>
      </c>
      <c r="AU332" s="246" t="s">
        <v>88</v>
      </c>
      <c r="AV332" s="12" t="s">
        <v>88</v>
      </c>
      <c r="AW332" s="12" t="s">
        <v>5</v>
      </c>
      <c r="AX332" s="12" t="s">
        <v>78</v>
      </c>
      <c r="AY332" s="246" t="s">
        <v>183</v>
      </c>
    </row>
    <row r="333" s="15" customFormat="1">
      <c r="B333" s="271"/>
      <c r="C333" s="272"/>
      <c r="D333" s="232" t="s">
        <v>195</v>
      </c>
      <c r="E333" s="273" t="s">
        <v>20</v>
      </c>
      <c r="F333" s="274" t="s">
        <v>286</v>
      </c>
      <c r="G333" s="272"/>
      <c r="H333" s="275">
        <v>57.780000000000001</v>
      </c>
      <c r="I333" s="276"/>
      <c r="J333" s="276"/>
      <c r="K333" s="272"/>
      <c r="L333" s="272"/>
      <c r="M333" s="277"/>
      <c r="N333" s="278"/>
      <c r="O333" s="279"/>
      <c r="P333" s="279"/>
      <c r="Q333" s="279"/>
      <c r="R333" s="279"/>
      <c r="S333" s="279"/>
      <c r="T333" s="279"/>
      <c r="U333" s="279"/>
      <c r="V333" s="279"/>
      <c r="W333" s="279"/>
      <c r="X333" s="279"/>
      <c r="Y333" s="280"/>
      <c r="AT333" s="281" t="s">
        <v>195</v>
      </c>
      <c r="AU333" s="281" t="s">
        <v>88</v>
      </c>
      <c r="AV333" s="15" t="s">
        <v>205</v>
      </c>
      <c r="AW333" s="15" t="s">
        <v>5</v>
      </c>
      <c r="AX333" s="15" t="s">
        <v>78</v>
      </c>
      <c r="AY333" s="281" t="s">
        <v>183</v>
      </c>
    </row>
    <row r="334" s="14" customFormat="1">
      <c r="B334" s="261"/>
      <c r="C334" s="262"/>
      <c r="D334" s="232" t="s">
        <v>195</v>
      </c>
      <c r="E334" s="263" t="s">
        <v>20</v>
      </c>
      <c r="F334" s="264" t="s">
        <v>484</v>
      </c>
      <c r="G334" s="262"/>
      <c r="H334" s="263" t="s">
        <v>20</v>
      </c>
      <c r="I334" s="265"/>
      <c r="J334" s="265"/>
      <c r="K334" s="262"/>
      <c r="L334" s="262"/>
      <c r="M334" s="266"/>
      <c r="N334" s="267"/>
      <c r="O334" s="268"/>
      <c r="P334" s="268"/>
      <c r="Q334" s="268"/>
      <c r="R334" s="268"/>
      <c r="S334" s="268"/>
      <c r="T334" s="268"/>
      <c r="U334" s="268"/>
      <c r="V334" s="268"/>
      <c r="W334" s="268"/>
      <c r="X334" s="268"/>
      <c r="Y334" s="269"/>
      <c r="AT334" s="270" t="s">
        <v>195</v>
      </c>
      <c r="AU334" s="270" t="s">
        <v>88</v>
      </c>
      <c r="AV334" s="14" t="s">
        <v>86</v>
      </c>
      <c r="AW334" s="14" t="s">
        <v>5</v>
      </c>
      <c r="AX334" s="14" t="s">
        <v>78</v>
      </c>
      <c r="AY334" s="270" t="s">
        <v>183</v>
      </c>
    </row>
    <row r="335" s="12" customFormat="1">
      <c r="B335" s="236"/>
      <c r="C335" s="237"/>
      <c r="D335" s="232" t="s">
        <v>195</v>
      </c>
      <c r="E335" s="238" t="s">
        <v>20</v>
      </c>
      <c r="F335" s="239" t="s">
        <v>1071</v>
      </c>
      <c r="G335" s="237"/>
      <c r="H335" s="240">
        <v>0.54000000000000004</v>
      </c>
      <c r="I335" s="241"/>
      <c r="J335" s="241"/>
      <c r="K335" s="237"/>
      <c r="L335" s="237"/>
      <c r="M335" s="242"/>
      <c r="N335" s="243"/>
      <c r="O335" s="244"/>
      <c r="P335" s="244"/>
      <c r="Q335" s="244"/>
      <c r="R335" s="244"/>
      <c r="S335" s="244"/>
      <c r="T335" s="244"/>
      <c r="U335" s="244"/>
      <c r="V335" s="244"/>
      <c r="W335" s="244"/>
      <c r="X335" s="244"/>
      <c r="Y335" s="245"/>
      <c r="AT335" s="246" t="s">
        <v>195</v>
      </c>
      <c r="AU335" s="246" t="s">
        <v>88</v>
      </c>
      <c r="AV335" s="12" t="s">
        <v>88</v>
      </c>
      <c r="AW335" s="12" t="s">
        <v>5</v>
      </c>
      <c r="AX335" s="12" t="s">
        <v>78</v>
      </c>
      <c r="AY335" s="246" t="s">
        <v>183</v>
      </c>
    </row>
    <row r="336" s="12" customFormat="1">
      <c r="B336" s="236"/>
      <c r="C336" s="237"/>
      <c r="D336" s="232" t="s">
        <v>195</v>
      </c>
      <c r="E336" s="238" t="s">
        <v>20</v>
      </c>
      <c r="F336" s="239" t="s">
        <v>1072</v>
      </c>
      <c r="G336" s="237"/>
      <c r="H336" s="240">
        <v>7.7400000000000002</v>
      </c>
      <c r="I336" s="241"/>
      <c r="J336" s="241"/>
      <c r="K336" s="237"/>
      <c r="L336" s="237"/>
      <c r="M336" s="242"/>
      <c r="N336" s="243"/>
      <c r="O336" s="244"/>
      <c r="P336" s="244"/>
      <c r="Q336" s="244"/>
      <c r="R336" s="244"/>
      <c r="S336" s="244"/>
      <c r="T336" s="244"/>
      <c r="U336" s="244"/>
      <c r="V336" s="244"/>
      <c r="W336" s="244"/>
      <c r="X336" s="244"/>
      <c r="Y336" s="245"/>
      <c r="AT336" s="246" t="s">
        <v>195</v>
      </c>
      <c r="AU336" s="246" t="s">
        <v>88</v>
      </c>
      <c r="AV336" s="12" t="s">
        <v>88</v>
      </c>
      <c r="AW336" s="12" t="s">
        <v>5</v>
      </c>
      <c r="AX336" s="12" t="s">
        <v>78</v>
      </c>
      <c r="AY336" s="246" t="s">
        <v>183</v>
      </c>
    </row>
    <row r="337" s="12" customFormat="1">
      <c r="B337" s="236"/>
      <c r="C337" s="237"/>
      <c r="D337" s="232" t="s">
        <v>195</v>
      </c>
      <c r="E337" s="238" t="s">
        <v>20</v>
      </c>
      <c r="F337" s="239" t="s">
        <v>1073</v>
      </c>
      <c r="G337" s="237"/>
      <c r="H337" s="240">
        <v>2.1600000000000001</v>
      </c>
      <c r="I337" s="241"/>
      <c r="J337" s="241"/>
      <c r="K337" s="237"/>
      <c r="L337" s="237"/>
      <c r="M337" s="242"/>
      <c r="N337" s="243"/>
      <c r="O337" s="244"/>
      <c r="P337" s="244"/>
      <c r="Q337" s="244"/>
      <c r="R337" s="244"/>
      <c r="S337" s="244"/>
      <c r="T337" s="244"/>
      <c r="U337" s="244"/>
      <c r="V337" s="244"/>
      <c r="W337" s="244"/>
      <c r="X337" s="244"/>
      <c r="Y337" s="245"/>
      <c r="AT337" s="246" t="s">
        <v>195</v>
      </c>
      <c r="AU337" s="246" t="s">
        <v>88</v>
      </c>
      <c r="AV337" s="12" t="s">
        <v>88</v>
      </c>
      <c r="AW337" s="12" t="s">
        <v>5</v>
      </c>
      <c r="AX337" s="12" t="s">
        <v>78</v>
      </c>
      <c r="AY337" s="246" t="s">
        <v>183</v>
      </c>
    </row>
    <row r="338" s="12" customFormat="1">
      <c r="B338" s="236"/>
      <c r="C338" s="237"/>
      <c r="D338" s="232" t="s">
        <v>195</v>
      </c>
      <c r="E338" s="238" t="s">
        <v>20</v>
      </c>
      <c r="F338" s="239" t="s">
        <v>1074</v>
      </c>
      <c r="G338" s="237"/>
      <c r="H338" s="240">
        <v>0.90000000000000002</v>
      </c>
      <c r="I338" s="241"/>
      <c r="J338" s="241"/>
      <c r="K338" s="237"/>
      <c r="L338" s="237"/>
      <c r="M338" s="242"/>
      <c r="N338" s="243"/>
      <c r="O338" s="244"/>
      <c r="P338" s="244"/>
      <c r="Q338" s="244"/>
      <c r="R338" s="244"/>
      <c r="S338" s="244"/>
      <c r="T338" s="244"/>
      <c r="U338" s="244"/>
      <c r="V338" s="244"/>
      <c r="W338" s="244"/>
      <c r="X338" s="244"/>
      <c r="Y338" s="245"/>
      <c r="AT338" s="246" t="s">
        <v>195</v>
      </c>
      <c r="AU338" s="246" t="s">
        <v>88</v>
      </c>
      <c r="AV338" s="12" t="s">
        <v>88</v>
      </c>
      <c r="AW338" s="12" t="s">
        <v>5</v>
      </c>
      <c r="AX338" s="12" t="s">
        <v>78</v>
      </c>
      <c r="AY338" s="246" t="s">
        <v>183</v>
      </c>
    </row>
    <row r="339" s="12" customFormat="1">
      <c r="B339" s="236"/>
      <c r="C339" s="237"/>
      <c r="D339" s="232" t="s">
        <v>195</v>
      </c>
      <c r="E339" s="238" t="s">
        <v>20</v>
      </c>
      <c r="F339" s="239" t="s">
        <v>1075</v>
      </c>
      <c r="G339" s="237"/>
      <c r="H339" s="240">
        <v>0.54000000000000004</v>
      </c>
      <c r="I339" s="241"/>
      <c r="J339" s="241"/>
      <c r="K339" s="237"/>
      <c r="L339" s="237"/>
      <c r="M339" s="242"/>
      <c r="N339" s="243"/>
      <c r="O339" s="244"/>
      <c r="P339" s="244"/>
      <c r="Q339" s="244"/>
      <c r="R339" s="244"/>
      <c r="S339" s="244"/>
      <c r="T339" s="244"/>
      <c r="U339" s="244"/>
      <c r="V339" s="244"/>
      <c r="W339" s="244"/>
      <c r="X339" s="244"/>
      <c r="Y339" s="245"/>
      <c r="AT339" s="246" t="s">
        <v>195</v>
      </c>
      <c r="AU339" s="246" t="s">
        <v>88</v>
      </c>
      <c r="AV339" s="12" t="s">
        <v>88</v>
      </c>
      <c r="AW339" s="12" t="s">
        <v>5</v>
      </c>
      <c r="AX339" s="12" t="s">
        <v>78</v>
      </c>
      <c r="AY339" s="246" t="s">
        <v>183</v>
      </c>
    </row>
    <row r="340" s="12" customFormat="1">
      <c r="B340" s="236"/>
      <c r="C340" s="237"/>
      <c r="D340" s="232" t="s">
        <v>195</v>
      </c>
      <c r="E340" s="238" t="s">
        <v>20</v>
      </c>
      <c r="F340" s="239" t="s">
        <v>1076</v>
      </c>
      <c r="G340" s="237"/>
      <c r="H340" s="240">
        <v>2.1600000000000001</v>
      </c>
      <c r="I340" s="241"/>
      <c r="J340" s="241"/>
      <c r="K340" s="237"/>
      <c r="L340" s="237"/>
      <c r="M340" s="242"/>
      <c r="N340" s="243"/>
      <c r="O340" s="244"/>
      <c r="P340" s="244"/>
      <c r="Q340" s="244"/>
      <c r="R340" s="244"/>
      <c r="S340" s="244"/>
      <c r="T340" s="244"/>
      <c r="U340" s="244"/>
      <c r="V340" s="244"/>
      <c r="W340" s="244"/>
      <c r="X340" s="244"/>
      <c r="Y340" s="245"/>
      <c r="AT340" s="246" t="s">
        <v>195</v>
      </c>
      <c r="AU340" s="246" t="s">
        <v>88</v>
      </c>
      <c r="AV340" s="12" t="s">
        <v>88</v>
      </c>
      <c r="AW340" s="12" t="s">
        <v>5</v>
      </c>
      <c r="AX340" s="12" t="s">
        <v>78</v>
      </c>
      <c r="AY340" s="246" t="s">
        <v>183</v>
      </c>
    </row>
    <row r="341" s="12" customFormat="1">
      <c r="B341" s="236"/>
      <c r="C341" s="237"/>
      <c r="D341" s="232" t="s">
        <v>195</v>
      </c>
      <c r="E341" s="238" t="s">
        <v>20</v>
      </c>
      <c r="F341" s="239" t="s">
        <v>1077</v>
      </c>
      <c r="G341" s="237"/>
      <c r="H341" s="240">
        <v>8.2799999999999994</v>
      </c>
      <c r="I341" s="241"/>
      <c r="J341" s="241"/>
      <c r="K341" s="237"/>
      <c r="L341" s="237"/>
      <c r="M341" s="242"/>
      <c r="N341" s="243"/>
      <c r="O341" s="244"/>
      <c r="P341" s="244"/>
      <c r="Q341" s="244"/>
      <c r="R341" s="244"/>
      <c r="S341" s="244"/>
      <c r="T341" s="244"/>
      <c r="U341" s="244"/>
      <c r="V341" s="244"/>
      <c r="W341" s="244"/>
      <c r="X341" s="244"/>
      <c r="Y341" s="245"/>
      <c r="AT341" s="246" t="s">
        <v>195</v>
      </c>
      <c r="AU341" s="246" t="s">
        <v>88</v>
      </c>
      <c r="AV341" s="12" t="s">
        <v>88</v>
      </c>
      <c r="AW341" s="12" t="s">
        <v>5</v>
      </c>
      <c r="AX341" s="12" t="s">
        <v>78</v>
      </c>
      <c r="AY341" s="246" t="s">
        <v>183</v>
      </c>
    </row>
    <row r="342" s="12" customFormat="1">
      <c r="B342" s="236"/>
      <c r="C342" s="237"/>
      <c r="D342" s="232" t="s">
        <v>195</v>
      </c>
      <c r="E342" s="238" t="s">
        <v>20</v>
      </c>
      <c r="F342" s="239" t="s">
        <v>1078</v>
      </c>
      <c r="G342" s="237"/>
      <c r="H342" s="240">
        <v>0.90000000000000002</v>
      </c>
      <c r="I342" s="241"/>
      <c r="J342" s="241"/>
      <c r="K342" s="237"/>
      <c r="L342" s="237"/>
      <c r="M342" s="242"/>
      <c r="N342" s="243"/>
      <c r="O342" s="244"/>
      <c r="P342" s="244"/>
      <c r="Q342" s="244"/>
      <c r="R342" s="244"/>
      <c r="S342" s="244"/>
      <c r="T342" s="244"/>
      <c r="U342" s="244"/>
      <c r="V342" s="244"/>
      <c r="W342" s="244"/>
      <c r="X342" s="244"/>
      <c r="Y342" s="245"/>
      <c r="AT342" s="246" t="s">
        <v>195</v>
      </c>
      <c r="AU342" s="246" t="s">
        <v>88</v>
      </c>
      <c r="AV342" s="12" t="s">
        <v>88</v>
      </c>
      <c r="AW342" s="12" t="s">
        <v>5</v>
      </c>
      <c r="AX342" s="12" t="s">
        <v>78</v>
      </c>
      <c r="AY342" s="246" t="s">
        <v>183</v>
      </c>
    </row>
    <row r="343" s="15" customFormat="1">
      <c r="B343" s="271"/>
      <c r="C343" s="272"/>
      <c r="D343" s="232" t="s">
        <v>195</v>
      </c>
      <c r="E343" s="273" t="s">
        <v>20</v>
      </c>
      <c r="F343" s="274" t="s">
        <v>286</v>
      </c>
      <c r="G343" s="272"/>
      <c r="H343" s="275">
        <v>23.219999999999999</v>
      </c>
      <c r="I343" s="276"/>
      <c r="J343" s="276"/>
      <c r="K343" s="272"/>
      <c r="L343" s="272"/>
      <c r="M343" s="277"/>
      <c r="N343" s="278"/>
      <c r="O343" s="279"/>
      <c r="P343" s="279"/>
      <c r="Q343" s="279"/>
      <c r="R343" s="279"/>
      <c r="S343" s="279"/>
      <c r="T343" s="279"/>
      <c r="U343" s="279"/>
      <c r="V343" s="279"/>
      <c r="W343" s="279"/>
      <c r="X343" s="279"/>
      <c r="Y343" s="280"/>
      <c r="AT343" s="281" t="s">
        <v>195</v>
      </c>
      <c r="AU343" s="281" t="s">
        <v>88</v>
      </c>
      <c r="AV343" s="15" t="s">
        <v>205</v>
      </c>
      <c r="AW343" s="15" t="s">
        <v>5</v>
      </c>
      <c r="AX343" s="15" t="s">
        <v>78</v>
      </c>
      <c r="AY343" s="281" t="s">
        <v>183</v>
      </c>
    </row>
    <row r="344" s="14" customFormat="1">
      <c r="B344" s="261"/>
      <c r="C344" s="262"/>
      <c r="D344" s="232" t="s">
        <v>195</v>
      </c>
      <c r="E344" s="263" t="s">
        <v>20</v>
      </c>
      <c r="F344" s="264" t="s">
        <v>494</v>
      </c>
      <c r="G344" s="262"/>
      <c r="H344" s="263" t="s">
        <v>20</v>
      </c>
      <c r="I344" s="265"/>
      <c r="J344" s="265"/>
      <c r="K344" s="262"/>
      <c r="L344" s="262"/>
      <c r="M344" s="266"/>
      <c r="N344" s="267"/>
      <c r="O344" s="268"/>
      <c r="P344" s="268"/>
      <c r="Q344" s="268"/>
      <c r="R344" s="268"/>
      <c r="S344" s="268"/>
      <c r="T344" s="268"/>
      <c r="U344" s="268"/>
      <c r="V344" s="268"/>
      <c r="W344" s="268"/>
      <c r="X344" s="268"/>
      <c r="Y344" s="269"/>
      <c r="AT344" s="270" t="s">
        <v>195</v>
      </c>
      <c r="AU344" s="270" t="s">
        <v>88</v>
      </c>
      <c r="AV344" s="14" t="s">
        <v>86</v>
      </c>
      <c r="AW344" s="14" t="s">
        <v>5</v>
      </c>
      <c r="AX344" s="14" t="s">
        <v>78</v>
      </c>
      <c r="AY344" s="270" t="s">
        <v>183</v>
      </c>
    </row>
    <row r="345" s="12" customFormat="1">
      <c r="B345" s="236"/>
      <c r="C345" s="237"/>
      <c r="D345" s="232" t="s">
        <v>195</v>
      </c>
      <c r="E345" s="238" t="s">
        <v>20</v>
      </c>
      <c r="F345" s="239" t="s">
        <v>1005</v>
      </c>
      <c r="G345" s="237"/>
      <c r="H345" s="240">
        <v>-3.2400000000000002</v>
      </c>
      <c r="I345" s="241"/>
      <c r="J345" s="241"/>
      <c r="K345" s="237"/>
      <c r="L345" s="237"/>
      <c r="M345" s="242"/>
      <c r="N345" s="243"/>
      <c r="O345" s="244"/>
      <c r="P345" s="244"/>
      <c r="Q345" s="244"/>
      <c r="R345" s="244"/>
      <c r="S345" s="244"/>
      <c r="T345" s="244"/>
      <c r="U345" s="244"/>
      <c r="V345" s="244"/>
      <c r="W345" s="244"/>
      <c r="X345" s="244"/>
      <c r="Y345" s="245"/>
      <c r="AT345" s="246" t="s">
        <v>195</v>
      </c>
      <c r="AU345" s="246" t="s">
        <v>88</v>
      </c>
      <c r="AV345" s="12" t="s">
        <v>88</v>
      </c>
      <c r="AW345" s="12" t="s">
        <v>5</v>
      </c>
      <c r="AX345" s="12" t="s">
        <v>78</v>
      </c>
      <c r="AY345" s="246" t="s">
        <v>183</v>
      </c>
    </row>
    <row r="346" s="12" customFormat="1">
      <c r="B346" s="236"/>
      <c r="C346" s="237"/>
      <c r="D346" s="232" t="s">
        <v>195</v>
      </c>
      <c r="E346" s="238" t="s">
        <v>20</v>
      </c>
      <c r="F346" s="239" t="s">
        <v>496</v>
      </c>
      <c r="G346" s="237"/>
      <c r="H346" s="240">
        <v>-20.039999999999999</v>
      </c>
      <c r="I346" s="241"/>
      <c r="J346" s="241"/>
      <c r="K346" s="237"/>
      <c r="L346" s="237"/>
      <c r="M346" s="242"/>
      <c r="N346" s="243"/>
      <c r="O346" s="244"/>
      <c r="P346" s="244"/>
      <c r="Q346" s="244"/>
      <c r="R346" s="244"/>
      <c r="S346" s="244"/>
      <c r="T346" s="244"/>
      <c r="U346" s="244"/>
      <c r="V346" s="244"/>
      <c r="W346" s="244"/>
      <c r="X346" s="244"/>
      <c r="Y346" s="245"/>
      <c r="AT346" s="246" t="s">
        <v>195</v>
      </c>
      <c r="AU346" s="246" t="s">
        <v>88</v>
      </c>
      <c r="AV346" s="12" t="s">
        <v>88</v>
      </c>
      <c r="AW346" s="12" t="s">
        <v>5</v>
      </c>
      <c r="AX346" s="12" t="s">
        <v>78</v>
      </c>
      <c r="AY346" s="246" t="s">
        <v>183</v>
      </c>
    </row>
    <row r="347" s="13" customFormat="1">
      <c r="B347" s="247"/>
      <c r="C347" s="248"/>
      <c r="D347" s="232" t="s">
        <v>195</v>
      </c>
      <c r="E347" s="249" t="s">
        <v>20</v>
      </c>
      <c r="F347" s="250" t="s">
        <v>197</v>
      </c>
      <c r="G347" s="248"/>
      <c r="H347" s="251">
        <v>57.719999999999999</v>
      </c>
      <c r="I347" s="252"/>
      <c r="J347" s="252"/>
      <c r="K347" s="248"/>
      <c r="L347" s="248"/>
      <c r="M347" s="253"/>
      <c r="N347" s="254"/>
      <c r="O347" s="255"/>
      <c r="P347" s="255"/>
      <c r="Q347" s="255"/>
      <c r="R347" s="255"/>
      <c r="S347" s="255"/>
      <c r="T347" s="255"/>
      <c r="U347" s="255"/>
      <c r="V347" s="255"/>
      <c r="W347" s="255"/>
      <c r="X347" s="255"/>
      <c r="Y347" s="256"/>
      <c r="AT347" s="257" t="s">
        <v>195</v>
      </c>
      <c r="AU347" s="257" t="s">
        <v>88</v>
      </c>
      <c r="AV347" s="13" t="s">
        <v>129</v>
      </c>
      <c r="AW347" s="13" t="s">
        <v>5</v>
      </c>
      <c r="AX347" s="13" t="s">
        <v>86</v>
      </c>
      <c r="AY347" s="257" t="s">
        <v>183</v>
      </c>
    </row>
    <row r="348" s="1" customFormat="1" ht="24" customHeight="1">
      <c r="B348" s="39"/>
      <c r="C348" s="218" t="s">
        <v>497</v>
      </c>
      <c r="D348" s="294" t="s">
        <v>185</v>
      </c>
      <c r="E348" s="219" t="s">
        <v>498</v>
      </c>
      <c r="F348" s="220" t="s">
        <v>499</v>
      </c>
      <c r="G348" s="221" t="s">
        <v>224</v>
      </c>
      <c r="H348" s="222">
        <v>28.800000000000001</v>
      </c>
      <c r="I348" s="223"/>
      <c r="J348" s="223"/>
      <c r="K348" s="224">
        <f>ROUND(P348*H348,2)</f>
        <v>0</v>
      </c>
      <c r="L348" s="220" t="s">
        <v>189</v>
      </c>
      <c r="M348" s="44"/>
      <c r="N348" s="225" t="s">
        <v>20</v>
      </c>
      <c r="O348" s="226" t="s">
        <v>47</v>
      </c>
      <c r="P348" s="227">
        <f>I348+J348</f>
        <v>0</v>
      </c>
      <c r="Q348" s="227">
        <f>ROUND(I348*H348,2)</f>
        <v>0</v>
      </c>
      <c r="R348" s="227">
        <f>ROUND(J348*H348,2)</f>
        <v>0</v>
      </c>
      <c r="S348" s="84"/>
      <c r="T348" s="228">
        <f>S348*H348</f>
        <v>0</v>
      </c>
      <c r="U348" s="228">
        <v>1.54</v>
      </c>
      <c r="V348" s="228">
        <f>U348*H348</f>
        <v>44.352000000000004</v>
      </c>
      <c r="W348" s="228">
        <v>0</v>
      </c>
      <c r="X348" s="228">
        <f>W348*H348</f>
        <v>0</v>
      </c>
      <c r="Y348" s="229" t="s">
        <v>20</v>
      </c>
      <c r="AR348" s="230" t="s">
        <v>129</v>
      </c>
      <c r="AT348" s="230" t="s">
        <v>185</v>
      </c>
      <c r="AU348" s="230" t="s">
        <v>88</v>
      </c>
      <c r="AY348" s="18" t="s">
        <v>183</v>
      </c>
      <c r="BE348" s="231">
        <f>IF(O348="základní",K348,0)</f>
        <v>0</v>
      </c>
      <c r="BF348" s="231">
        <f>IF(O348="snížená",K348,0)</f>
        <v>0</v>
      </c>
      <c r="BG348" s="231">
        <f>IF(O348="zákl. přenesená",K348,0)</f>
        <v>0</v>
      </c>
      <c r="BH348" s="231">
        <f>IF(O348="sníž. přenesená",K348,0)</f>
        <v>0</v>
      </c>
      <c r="BI348" s="231">
        <f>IF(O348="nulová",K348,0)</f>
        <v>0</v>
      </c>
      <c r="BJ348" s="18" t="s">
        <v>86</v>
      </c>
      <c r="BK348" s="231">
        <f>ROUND(P348*H348,2)</f>
        <v>0</v>
      </c>
      <c r="BL348" s="18" t="s">
        <v>129</v>
      </c>
      <c r="BM348" s="230" t="s">
        <v>500</v>
      </c>
    </row>
    <row r="349" s="1" customFormat="1">
      <c r="B349" s="39"/>
      <c r="C349" s="40"/>
      <c r="D349" s="232" t="s">
        <v>191</v>
      </c>
      <c r="E349" s="40"/>
      <c r="F349" s="233" t="s">
        <v>501</v>
      </c>
      <c r="G349" s="40"/>
      <c r="H349" s="40"/>
      <c r="I349" s="138"/>
      <c r="J349" s="138"/>
      <c r="K349" s="40"/>
      <c r="L349" s="40"/>
      <c r="M349" s="44"/>
      <c r="N349" s="234"/>
      <c r="O349" s="84"/>
      <c r="P349" s="84"/>
      <c r="Q349" s="84"/>
      <c r="R349" s="84"/>
      <c r="S349" s="84"/>
      <c r="T349" s="84"/>
      <c r="U349" s="84"/>
      <c r="V349" s="84"/>
      <c r="W349" s="84"/>
      <c r="X349" s="84"/>
      <c r="Y349" s="85"/>
      <c r="AT349" s="18" t="s">
        <v>191</v>
      </c>
      <c r="AU349" s="18" t="s">
        <v>88</v>
      </c>
    </row>
    <row r="350" s="1" customFormat="1">
      <c r="B350" s="39"/>
      <c r="C350" s="40"/>
      <c r="D350" s="232" t="s">
        <v>193</v>
      </c>
      <c r="E350" s="40"/>
      <c r="F350" s="235" t="s">
        <v>473</v>
      </c>
      <c r="G350" s="40"/>
      <c r="H350" s="40"/>
      <c r="I350" s="138"/>
      <c r="J350" s="138"/>
      <c r="K350" s="40"/>
      <c r="L350" s="40"/>
      <c r="M350" s="44"/>
      <c r="N350" s="234"/>
      <c r="O350" s="84"/>
      <c r="P350" s="84"/>
      <c r="Q350" s="84"/>
      <c r="R350" s="84"/>
      <c r="S350" s="84"/>
      <c r="T350" s="84"/>
      <c r="U350" s="84"/>
      <c r="V350" s="84"/>
      <c r="W350" s="84"/>
      <c r="X350" s="84"/>
      <c r="Y350" s="85"/>
      <c r="AT350" s="18" t="s">
        <v>193</v>
      </c>
      <c r="AU350" s="18" t="s">
        <v>88</v>
      </c>
    </row>
    <row r="351" s="14" customFormat="1">
      <c r="B351" s="261"/>
      <c r="C351" s="262"/>
      <c r="D351" s="232" t="s">
        <v>195</v>
      </c>
      <c r="E351" s="263" t="s">
        <v>20</v>
      </c>
      <c r="F351" s="264" t="s">
        <v>502</v>
      </c>
      <c r="G351" s="262"/>
      <c r="H351" s="263" t="s">
        <v>20</v>
      </c>
      <c r="I351" s="265"/>
      <c r="J351" s="265"/>
      <c r="K351" s="262"/>
      <c r="L351" s="262"/>
      <c r="M351" s="266"/>
      <c r="N351" s="267"/>
      <c r="O351" s="268"/>
      <c r="P351" s="268"/>
      <c r="Q351" s="268"/>
      <c r="R351" s="268"/>
      <c r="S351" s="268"/>
      <c r="T351" s="268"/>
      <c r="U351" s="268"/>
      <c r="V351" s="268"/>
      <c r="W351" s="268"/>
      <c r="X351" s="268"/>
      <c r="Y351" s="269"/>
      <c r="AT351" s="270" t="s">
        <v>195</v>
      </c>
      <c r="AU351" s="270" t="s">
        <v>88</v>
      </c>
      <c r="AV351" s="14" t="s">
        <v>86</v>
      </c>
      <c r="AW351" s="14" t="s">
        <v>5</v>
      </c>
      <c r="AX351" s="14" t="s">
        <v>78</v>
      </c>
      <c r="AY351" s="270" t="s">
        <v>183</v>
      </c>
    </row>
    <row r="352" s="14" customFormat="1">
      <c r="B352" s="261"/>
      <c r="C352" s="262"/>
      <c r="D352" s="232" t="s">
        <v>195</v>
      </c>
      <c r="E352" s="263" t="s">
        <v>20</v>
      </c>
      <c r="F352" s="264" t="s">
        <v>503</v>
      </c>
      <c r="G352" s="262"/>
      <c r="H352" s="263" t="s">
        <v>20</v>
      </c>
      <c r="I352" s="265"/>
      <c r="J352" s="265"/>
      <c r="K352" s="262"/>
      <c r="L352" s="262"/>
      <c r="M352" s="266"/>
      <c r="N352" s="267"/>
      <c r="O352" s="268"/>
      <c r="P352" s="268"/>
      <c r="Q352" s="268"/>
      <c r="R352" s="268"/>
      <c r="S352" s="268"/>
      <c r="T352" s="268"/>
      <c r="U352" s="268"/>
      <c r="V352" s="268"/>
      <c r="W352" s="268"/>
      <c r="X352" s="268"/>
      <c r="Y352" s="269"/>
      <c r="AT352" s="270" t="s">
        <v>195</v>
      </c>
      <c r="AU352" s="270" t="s">
        <v>88</v>
      </c>
      <c r="AV352" s="14" t="s">
        <v>86</v>
      </c>
      <c r="AW352" s="14" t="s">
        <v>5</v>
      </c>
      <c r="AX352" s="14" t="s">
        <v>78</v>
      </c>
      <c r="AY352" s="270" t="s">
        <v>183</v>
      </c>
    </row>
    <row r="353" s="12" customFormat="1">
      <c r="B353" s="236"/>
      <c r="C353" s="237"/>
      <c r="D353" s="232" t="s">
        <v>195</v>
      </c>
      <c r="E353" s="238" t="s">
        <v>20</v>
      </c>
      <c r="F353" s="239" t="s">
        <v>1079</v>
      </c>
      <c r="G353" s="237"/>
      <c r="H353" s="240">
        <v>3.3599999999999999</v>
      </c>
      <c r="I353" s="241"/>
      <c r="J353" s="241"/>
      <c r="K353" s="237"/>
      <c r="L353" s="237"/>
      <c r="M353" s="242"/>
      <c r="N353" s="243"/>
      <c r="O353" s="244"/>
      <c r="P353" s="244"/>
      <c r="Q353" s="244"/>
      <c r="R353" s="244"/>
      <c r="S353" s="244"/>
      <c r="T353" s="244"/>
      <c r="U353" s="244"/>
      <c r="V353" s="244"/>
      <c r="W353" s="244"/>
      <c r="X353" s="244"/>
      <c r="Y353" s="245"/>
      <c r="AT353" s="246" t="s">
        <v>195</v>
      </c>
      <c r="AU353" s="246" t="s">
        <v>88</v>
      </c>
      <c r="AV353" s="12" t="s">
        <v>88</v>
      </c>
      <c r="AW353" s="12" t="s">
        <v>5</v>
      </c>
      <c r="AX353" s="12" t="s">
        <v>78</v>
      </c>
      <c r="AY353" s="246" t="s">
        <v>183</v>
      </c>
    </row>
    <row r="354" s="12" customFormat="1">
      <c r="B354" s="236"/>
      <c r="C354" s="237"/>
      <c r="D354" s="232" t="s">
        <v>195</v>
      </c>
      <c r="E354" s="238" t="s">
        <v>20</v>
      </c>
      <c r="F354" s="239" t="s">
        <v>1080</v>
      </c>
      <c r="G354" s="237"/>
      <c r="H354" s="240">
        <v>2.7599999999999998</v>
      </c>
      <c r="I354" s="241"/>
      <c r="J354" s="241"/>
      <c r="K354" s="237"/>
      <c r="L354" s="237"/>
      <c r="M354" s="242"/>
      <c r="N354" s="243"/>
      <c r="O354" s="244"/>
      <c r="P354" s="244"/>
      <c r="Q354" s="244"/>
      <c r="R354" s="244"/>
      <c r="S354" s="244"/>
      <c r="T354" s="244"/>
      <c r="U354" s="244"/>
      <c r="V354" s="244"/>
      <c r="W354" s="244"/>
      <c r="X354" s="244"/>
      <c r="Y354" s="245"/>
      <c r="AT354" s="246" t="s">
        <v>195</v>
      </c>
      <c r="AU354" s="246" t="s">
        <v>88</v>
      </c>
      <c r="AV354" s="12" t="s">
        <v>88</v>
      </c>
      <c r="AW354" s="12" t="s">
        <v>5</v>
      </c>
      <c r="AX354" s="12" t="s">
        <v>78</v>
      </c>
      <c r="AY354" s="246" t="s">
        <v>183</v>
      </c>
    </row>
    <row r="355" s="12" customFormat="1">
      <c r="B355" s="236"/>
      <c r="C355" s="237"/>
      <c r="D355" s="232" t="s">
        <v>195</v>
      </c>
      <c r="E355" s="238" t="s">
        <v>20</v>
      </c>
      <c r="F355" s="239" t="s">
        <v>1081</v>
      </c>
      <c r="G355" s="237"/>
      <c r="H355" s="240">
        <v>2.6400000000000001</v>
      </c>
      <c r="I355" s="241"/>
      <c r="J355" s="241"/>
      <c r="K355" s="237"/>
      <c r="L355" s="237"/>
      <c r="M355" s="242"/>
      <c r="N355" s="243"/>
      <c r="O355" s="244"/>
      <c r="P355" s="244"/>
      <c r="Q355" s="244"/>
      <c r="R355" s="244"/>
      <c r="S355" s="244"/>
      <c r="T355" s="244"/>
      <c r="U355" s="244"/>
      <c r="V355" s="244"/>
      <c r="W355" s="244"/>
      <c r="X355" s="244"/>
      <c r="Y355" s="245"/>
      <c r="AT355" s="246" t="s">
        <v>195</v>
      </c>
      <c r="AU355" s="246" t="s">
        <v>88</v>
      </c>
      <c r="AV355" s="12" t="s">
        <v>88</v>
      </c>
      <c r="AW355" s="12" t="s">
        <v>5</v>
      </c>
      <c r="AX355" s="12" t="s">
        <v>78</v>
      </c>
      <c r="AY355" s="246" t="s">
        <v>183</v>
      </c>
    </row>
    <row r="356" s="15" customFormat="1">
      <c r="B356" s="271"/>
      <c r="C356" s="272"/>
      <c r="D356" s="232" t="s">
        <v>195</v>
      </c>
      <c r="E356" s="273" t="s">
        <v>508</v>
      </c>
      <c r="F356" s="274" t="s">
        <v>286</v>
      </c>
      <c r="G356" s="272"/>
      <c r="H356" s="275">
        <v>8.7599999999999998</v>
      </c>
      <c r="I356" s="276"/>
      <c r="J356" s="276"/>
      <c r="K356" s="272"/>
      <c r="L356" s="272"/>
      <c r="M356" s="277"/>
      <c r="N356" s="278"/>
      <c r="O356" s="279"/>
      <c r="P356" s="279"/>
      <c r="Q356" s="279"/>
      <c r="R356" s="279"/>
      <c r="S356" s="279"/>
      <c r="T356" s="279"/>
      <c r="U356" s="279"/>
      <c r="V356" s="279"/>
      <c r="W356" s="279"/>
      <c r="X356" s="279"/>
      <c r="Y356" s="280"/>
      <c r="AT356" s="281" t="s">
        <v>195</v>
      </c>
      <c r="AU356" s="281" t="s">
        <v>88</v>
      </c>
      <c r="AV356" s="15" t="s">
        <v>205</v>
      </c>
      <c r="AW356" s="15" t="s">
        <v>5</v>
      </c>
      <c r="AX356" s="15" t="s">
        <v>78</v>
      </c>
      <c r="AY356" s="281" t="s">
        <v>183</v>
      </c>
    </row>
    <row r="357" s="14" customFormat="1">
      <c r="B357" s="261"/>
      <c r="C357" s="262"/>
      <c r="D357" s="232" t="s">
        <v>195</v>
      </c>
      <c r="E357" s="263" t="s">
        <v>20</v>
      </c>
      <c r="F357" s="264" t="s">
        <v>509</v>
      </c>
      <c r="G357" s="262"/>
      <c r="H357" s="263" t="s">
        <v>20</v>
      </c>
      <c r="I357" s="265"/>
      <c r="J357" s="265"/>
      <c r="K357" s="262"/>
      <c r="L357" s="262"/>
      <c r="M357" s="266"/>
      <c r="N357" s="267"/>
      <c r="O357" s="268"/>
      <c r="P357" s="268"/>
      <c r="Q357" s="268"/>
      <c r="R357" s="268"/>
      <c r="S357" s="268"/>
      <c r="T357" s="268"/>
      <c r="U357" s="268"/>
      <c r="V357" s="268"/>
      <c r="W357" s="268"/>
      <c r="X357" s="268"/>
      <c r="Y357" s="269"/>
      <c r="AT357" s="270" t="s">
        <v>195</v>
      </c>
      <c r="AU357" s="270" t="s">
        <v>88</v>
      </c>
      <c r="AV357" s="14" t="s">
        <v>86</v>
      </c>
      <c r="AW357" s="14" t="s">
        <v>5</v>
      </c>
      <c r="AX357" s="14" t="s">
        <v>78</v>
      </c>
      <c r="AY357" s="270" t="s">
        <v>183</v>
      </c>
    </row>
    <row r="358" s="12" customFormat="1">
      <c r="B358" s="236"/>
      <c r="C358" s="237"/>
      <c r="D358" s="232" t="s">
        <v>195</v>
      </c>
      <c r="E358" s="238" t="s">
        <v>20</v>
      </c>
      <c r="F358" s="239" t="s">
        <v>1082</v>
      </c>
      <c r="G358" s="237"/>
      <c r="H358" s="240">
        <v>3.96</v>
      </c>
      <c r="I358" s="241"/>
      <c r="J358" s="241"/>
      <c r="K358" s="237"/>
      <c r="L358" s="237"/>
      <c r="M358" s="242"/>
      <c r="N358" s="243"/>
      <c r="O358" s="244"/>
      <c r="P358" s="244"/>
      <c r="Q358" s="244"/>
      <c r="R358" s="244"/>
      <c r="S358" s="244"/>
      <c r="T358" s="244"/>
      <c r="U358" s="244"/>
      <c r="V358" s="244"/>
      <c r="W358" s="244"/>
      <c r="X358" s="244"/>
      <c r="Y358" s="245"/>
      <c r="AT358" s="246" t="s">
        <v>195</v>
      </c>
      <c r="AU358" s="246" t="s">
        <v>88</v>
      </c>
      <c r="AV358" s="12" t="s">
        <v>88</v>
      </c>
      <c r="AW358" s="12" t="s">
        <v>5</v>
      </c>
      <c r="AX358" s="12" t="s">
        <v>78</v>
      </c>
      <c r="AY358" s="246" t="s">
        <v>183</v>
      </c>
    </row>
    <row r="359" s="12" customFormat="1">
      <c r="B359" s="236"/>
      <c r="C359" s="237"/>
      <c r="D359" s="232" t="s">
        <v>195</v>
      </c>
      <c r="E359" s="238" t="s">
        <v>20</v>
      </c>
      <c r="F359" s="239" t="s">
        <v>1083</v>
      </c>
      <c r="G359" s="237"/>
      <c r="H359" s="240">
        <v>7.9199999999999999</v>
      </c>
      <c r="I359" s="241"/>
      <c r="J359" s="241"/>
      <c r="K359" s="237"/>
      <c r="L359" s="237"/>
      <c r="M359" s="242"/>
      <c r="N359" s="243"/>
      <c r="O359" s="244"/>
      <c r="P359" s="244"/>
      <c r="Q359" s="244"/>
      <c r="R359" s="244"/>
      <c r="S359" s="244"/>
      <c r="T359" s="244"/>
      <c r="U359" s="244"/>
      <c r="V359" s="244"/>
      <c r="W359" s="244"/>
      <c r="X359" s="244"/>
      <c r="Y359" s="245"/>
      <c r="AT359" s="246" t="s">
        <v>195</v>
      </c>
      <c r="AU359" s="246" t="s">
        <v>88</v>
      </c>
      <c r="AV359" s="12" t="s">
        <v>88</v>
      </c>
      <c r="AW359" s="12" t="s">
        <v>5</v>
      </c>
      <c r="AX359" s="12" t="s">
        <v>78</v>
      </c>
      <c r="AY359" s="246" t="s">
        <v>183</v>
      </c>
    </row>
    <row r="360" s="12" customFormat="1">
      <c r="B360" s="236"/>
      <c r="C360" s="237"/>
      <c r="D360" s="232" t="s">
        <v>195</v>
      </c>
      <c r="E360" s="238" t="s">
        <v>20</v>
      </c>
      <c r="F360" s="239" t="s">
        <v>1084</v>
      </c>
      <c r="G360" s="237"/>
      <c r="H360" s="240">
        <v>8.1600000000000001</v>
      </c>
      <c r="I360" s="241"/>
      <c r="J360" s="241"/>
      <c r="K360" s="237"/>
      <c r="L360" s="237"/>
      <c r="M360" s="242"/>
      <c r="N360" s="243"/>
      <c r="O360" s="244"/>
      <c r="P360" s="244"/>
      <c r="Q360" s="244"/>
      <c r="R360" s="244"/>
      <c r="S360" s="244"/>
      <c r="T360" s="244"/>
      <c r="U360" s="244"/>
      <c r="V360" s="244"/>
      <c r="W360" s="244"/>
      <c r="X360" s="244"/>
      <c r="Y360" s="245"/>
      <c r="AT360" s="246" t="s">
        <v>195</v>
      </c>
      <c r="AU360" s="246" t="s">
        <v>88</v>
      </c>
      <c r="AV360" s="12" t="s">
        <v>88</v>
      </c>
      <c r="AW360" s="12" t="s">
        <v>5</v>
      </c>
      <c r="AX360" s="12" t="s">
        <v>78</v>
      </c>
      <c r="AY360" s="246" t="s">
        <v>183</v>
      </c>
    </row>
    <row r="361" s="15" customFormat="1">
      <c r="B361" s="271"/>
      <c r="C361" s="272"/>
      <c r="D361" s="232" t="s">
        <v>195</v>
      </c>
      <c r="E361" s="273" t="s">
        <v>130</v>
      </c>
      <c r="F361" s="274" t="s">
        <v>286</v>
      </c>
      <c r="G361" s="272"/>
      <c r="H361" s="275">
        <v>20.039999999999999</v>
      </c>
      <c r="I361" s="276"/>
      <c r="J361" s="276"/>
      <c r="K361" s="272"/>
      <c r="L361" s="272"/>
      <c r="M361" s="277"/>
      <c r="N361" s="278"/>
      <c r="O361" s="279"/>
      <c r="P361" s="279"/>
      <c r="Q361" s="279"/>
      <c r="R361" s="279"/>
      <c r="S361" s="279"/>
      <c r="T361" s="279"/>
      <c r="U361" s="279"/>
      <c r="V361" s="279"/>
      <c r="W361" s="279"/>
      <c r="X361" s="279"/>
      <c r="Y361" s="280"/>
      <c r="AT361" s="281" t="s">
        <v>195</v>
      </c>
      <c r="AU361" s="281" t="s">
        <v>88</v>
      </c>
      <c r="AV361" s="15" t="s">
        <v>205</v>
      </c>
      <c r="AW361" s="15" t="s">
        <v>5</v>
      </c>
      <c r="AX361" s="15" t="s">
        <v>78</v>
      </c>
      <c r="AY361" s="281" t="s">
        <v>183</v>
      </c>
    </row>
    <row r="362" s="13" customFormat="1">
      <c r="B362" s="247"/>
      <c r="C362" s="248"/>
      <c r="D362" s="232" t="s">
        <v>195</v>
      </c>
      <c r="E362" s="249" t="s">
        <v>20</v>
      </c>
      <c r="F362" s="250" t="s">
        <v>197</v>
      </c>
      <c r="G362" s="248"/>
      <c r="H362" s="251">
        <v>28.800000000000001</v>
      </c>
      <c r="I362" s="252"/>
      <c r="J362" s="252"/>
      <c r="K362" s="248"/>
      <c r="L362" s="248"/>
      <c r="M362" s="253"/>
      <c r="N362" s="254"/>
      <c r="O362" s="255"/>
      <c r="P362" s="255"/>
      <c r="Q362" s="255"/>
      <c r="R362" s="255"/>
      <c r="S362" s="255"/>
      <c r="T362" s="255"/>
      <c r="U362" s="255"/>
      <c r="V362" s="255"/>
      <c r="W362" s="255"/>
      <c r="X362" s="255"/>
      <c r="Y362" s="256"/>
      <c r="AT362" s="257" t="s">
        <v>195</v>
      </c>
      <c r="AU362" s="257" t="s">
        <v>88</v>
      </c>
      <c r="AV362" s="13" t="s">
        <v>129</v>
      </c>
      <c r="AW362" s="13" t="s">
        <v>5</v>
      </c>
      <c r="AX362" s="13" t="s">
        <v>86</v>
      </c>
      <c r="AY362" s="257" t="s">
        <v>183</v>
      </c>
    </row>
    <row r="363" s="11" customFormat="1" ht="22.8" customHeight="1">
      <c r="B363" s="201"/>
      <c r="C363" s="202"/>
      <c r="D363" s="203" t="s">
        <v>77</v>
      </c>
      <c r="E363" s="216" t="s">
        <v>246</v>
      </c>
      <c r="F363" s="216" t="s">
        <v>520</v>
      </c>
      <c r="G363" s="202"/>
      <c r="H363" s="202"/>
      <c r="I363" s="205"/>
      <c r="J363" s="205"/>
      <c r="K363" s="217">
        <f>BK363</f>
        <v>0</v>
      </c>
      <c r="L363" s="202"/>
      <c r="M363" s="207"/>
      <c r="N363" s="208"/>
      <c r="O363" s="209"/>
      <c r="P363" s="209"/>
      <c r="Q363" s="210">
        <f>SUM(Q364:Q368)</f>
        <v>0</v>
      </c>
      <c r="R363" s="210">
        <f>SUM(R364:R368)</f>
        <v>0</v>
      </c>
      <c r="S363" s="209"/>
      <c r="T363" s="211">
        <f>SUM(T364:T368)</f>
        <v>0</v>
      </c>
      <c r="U363" s="209"/>
      <c r="V363" s="211">
        <f>SUM(V364:V368)</f>
        <v>0</v>
      </c>
      <c r="W363" s="209"/>
      <c r="X363" s="211">
        <f>SUM(X364:X368)</f>
        <v>0</v>
      </c>
      <c r="Y363" s="212"/>
      <c r="AR363" s="213" t="s">
        <v>86</v>
      </c>
      <c r="AT363" s="214" t="s">
        <v>77</v>
      </c>
      <c r="AU363" s="214" t="s">
        <v>86</v>
      </c>
      <c r="AY363" s="213" t="s">
        <v>183</v>
      </c>
      <c r="BK363" s="215">
        <f>SUM(BK364:BK368)</f>
        <v>0</v>
      </c>
    </row>
    <row r="364" s="1" customFormat="1" ht="16.5" customHeight="1">
      <c r="B364" s="39"/>
      <c r="C364" s="218" t="s">
        <v>514</v>
      </c>
      <c r="D364" s="218" t="s">
        <v>185</v>
      </c>
      <c r="E364" s="219" t="s">
        <v>789</v>
      </c>
      <c r="F364" s="220" t="s">
        <v>20</v>
      </c>
      <c r="G364" s="221" t="s">
        <v>790</v>
      </c>
      <c r="H364" s="222">
        <v>1</v>
      </c>
      <c r="I364" s="223"/>
      <c r="J364" s="223"/>
      <c r="K364" s="224">
        <f>ROUND(P364*H364,2)</f>
        <v>0</v>
      </c>
      <c r="L364" s="220" t="s">
        <v>20</v>
      </c>
      <c r="M364" s="44"/>
      <c r="N364" s="225" t="s">
        <v>20</v>
      </c>
      <c r="O364" s="226" t="s">
        <v>47</v>
      </c>
      <c r="P364" s="227">
        <f>I364+J364</f>
        <v>0</v>
      </c>
      <c r="Q364" s="227">
        <f>ROUND(I364*H364,2)</f>
        <v>0</v>
      </c>
      <c r="R364" s="227">
        <f>ROUND(J364*H364,2)</f>
        <v>0</v>
      </c>
      <c r="S364" s="84"/>
      <c r="T364" s="228">
        <f>S364*H364</f>
        <v>0</v>
      </c>
      <c r="U364" s="228">
        <v>0</v>
      </c>
      <c r="V364" s="228">
        <f>U364*H364</f>
        <v>0</v>
      </c>
      <c r="W364" s="228">
        <v>0</v>
      </c>
      <c r="X364" s="228">
        <f>W364*H364</f>
        <v>0</v>
      </c>
      <c r="Y364" s="229" t="s">
        <v>20</v>
      </c>
      <c r="AR364" s="230" t="s">
        <v>129</v>
      </c>
      <c r="AT364" s="230" t="s">
        <v>185</v>
      </c>
      <c r="AU364" s="230" t="s">
        <v>88</v>
      </c>
      <c r="AY364" s="18" t="s">
        <v>183</v>
      </c>
      <c r="BE364" s="231">
        <f>IF(O364="základní",K364,0)</f>
        <v>0</v>
      </c>
      <c r="BF364" s="231">
        <f>IF(O364="snížená",K364,0)</f>
        <v>0</v>
      </c>
      <c r="BG364" s="231">
        <f>IF(O364="zákl. přenesená",K364,0)</f>
        <v>0</v>
      </c>
      <c r="BH364" s="231">
        <f>IF(O364="sníž. přenesená",K364,0)</f>
        <v>0</v>
      </c>
      <c r="BI364" s="231">
        <f>IF(O364="nulová",K364,0)</f>
        <v>0</v>
      </c>
      <c r="BJ364" s="18" t="s">
        <v>86</v>
      </c>
      <c r="BK364" s="231">
        <f>ROUND(P364*H364,2)</f>
        <v>0</v>
      </c>
      <c r="BL364" s="18" t="s">
        <v>129</v>
      </c>
      <c r="BM364" s="230" t="s">
        <v>1085</v>
      </c>
    </row>
    <row r="365" s="1" customFormat="1">
      <c r="B365" s="39"/>
      <c r="C365" s="40"/>
      <c r="D365" s="232" t="s">
        <v>191</v>
      </c>
      <c r="E365" s="40"/>
      <c r="F365" s="233" t="s">
        <v>792</v>
      </c>
      <c r="G365" s="40"/>
      <c r="H365" s="40"/>
      <c r="I365" s="138"/>
      <c r="J365" s="138"/>
      <c r="K365" s="40"/>
      <c r="L365" s="40"/>
      <c r="M365" s="44"/>
      <c r="N365" s="234"/>
      <c r="O365" s="84"/>
      <c r="P365" s="84"/>
      <c r="Q365" s="84"/>
      <c r="R365" s="84"/>
      <c r="S365" s="84"/>
      <c r="T365" s="84"/>
      <c r="U365" s="84"/>
      <c r="V365" s="84"/>
      <c r="W365" s="84"/>
      <c r="X365" s="84"/>
      <c r="Y365" s="85"/>
      <c r="AT365" s="18" t="s">
        <v>191</v>
      </c>
      <c r="AU365" s="18" t="s">
        <v>88</v>
      </c>
    </row>
    <row r="366" s="1" customFormat="1">
      <c r="B366" s="39"/>
      <c r="C366" s="40"/>
      <c r="D366" s="232" t="s">
        <v>419</v>
      </c>
      <c r="E366" s="40"/>
      <c r="F366" s="235" t="s">
        <v>793</v>
      </c>
      <c r="G366" s="40"/>
      <c r="H366" s="40"/>
      <c r="I366" s="138"/>
      <c r="J366" s="138"/>
      <c r="K366" s="40"/>
      <c r="L366" s="40"/>
      <c r="M366" s="44"/>
      <c r="N366" s="234"/>
      <c r="O366" s="84"/>
      <c r="P366" s="84"/>
      <c r="Q366" s="84"/>
      <c r="R366" s="84"/>
      <c r="S366" s="84"/>
      <c r="T366" s="84"/>
      <c r="U366" s="84"/>
      <c r="V366" s="84"/>
      <c r="W366" s="84"/>
      <c r="X366" s="84"/>
      <c r="Y366" s="85"/>
      <c r="AT366" s="18" t="s">
        <v>419</v>
      </c>
      <c r="AU366" s="18" t="s">
        <v>88</v>
      </c>
    </row>
    <row r="367" s="12" customFormat="1">
      <c r="B367" s="236"/>
      <c r="C367" s="237"/>
      <c r="D367" s="232" t="s">
        <v>195</v>
      </c>
      <c r="E367" s="238" t="s">
        <v>20</v>
      </c>
      <c r="F367" s="239" t="s">
        <v>1086</v>
      </c>
      <c r="G367" s="237"/>
      <c r="H367" s="240">
        <v>1</v>
      </c>
      <c r="I367" s="241"/>
      <c r="J367" s="241"/>
      <c r="K367" s="237"/>
      <c r="L367" s="237"/>
      <c r="M367" s="242"/>
      <c r="N367" s="243"/>
      <c r="O367" s="244"/>
      <c r="P367" s="244"/>
      <c r="Q367" s="244"/>
      <c r="R367" s="244"/>
      <c r="S367" s="244"/>
      <c r="T367" s="244"/>
      <c r="U367" s="244"/>
      <c r="V367" s="244"/>
      <c r="W367" s="244"/>
      <c r="X367" s="244"/>
      <c r="Y367" s="245"/>
      <c r="AT367" s="246" t="s">
        <v>195</v>
      </c>
      <c r="AU367" s="246" t="s">
        <v>88</v>
      </c>
      <c r="AV367" s="12" t="s">
        <v>88</v>
      </c>
      <c r="AW367" s="12" t="s">
        <v>5</v>
      </c>
      <c r="AX367" s="12" t="s">
        <v>78</v>
      </c>
      <c r="AY367" s="246" t="s">
        <v>183</v>
      </c>
    </row>
    <row r="368" s="13" customFormat="1">
      <c r="B368" s="247"/>
      <c r="C368" s="248"/>
      <c r="D368" s="232" t="s">
        <v>195</v>
      </c>
      <c r="E368" s="249" t="s">
        <v>20</v>
      </c>
      <c r="F368" s="250" t="s">
        <v>197</v>
      </c>
      <c r="G368" s="248"/>
      <c r="H368" s="251">
        <v>1</v>
      </c>
      <c r="I368" s="252"/>
      <c r="J368" s="252"/>
      <c r="K368" s="248"/>
      <c r="L368" s="248"/>
      <c r="M368" s="253"/>
      <c r="N368" s="254"/>
      <c r="O368" s="255"/>
      <c r="P368" s="255"/>
      <c r="Q368" s="255"/>
      <c r="R368" s="255"/>
      <c r="S368" s="255"/>
      <c r="T368" s="255"/>
      <c r="U368" s="255"/>
      <c r="V368" s="255"/>
      <c r="W368" s="255"/>
      <c r="X368" s="255"/>
      <c r="Y368" s="256"/>
      <c r="AT368" s="257" t="s">
        <v>195</v>
      </c>
      <c r="AU368" s="257" t="s">
        <v>88</v>
      </c>
      <c r="AV368" s="13" t="s">
        <v>129</v>
      </c>
      <c r="AW368" s="13" t="s">
        <v>5</v>
      </c>
      <c r="AX368" s="13" t="s">
        <v>86</v>
      </c>
      <c r="AY368" s="257" t="s">
        <v>183</v>
      </c>
    </row>
    <row r="369" s="11" customFormat="1" ht="22.8" customHeight="1">
      <c r="B369" s="201"/>
      <c r="C369" s="202"/>
      <c r="D369" s="203" t="s">
        <v>77</v>
      </c>
      <c r="E369" s="216" t="s">
        <v>532</v>
      </c>
      <c r="F369" s="216" t="s">
        <v>533</v>
      </c>
      <c r="G369" s="202"/>
      <c r="H369" s="202"/>
      <c r="I369" s="205"/>
      <c r="J369" s="205"/>
      <c r="K369" s="217">
        <f>BK369</f>
        <v>0</v>
      </c>
      <c r="L369" s="202"/>
      <c r="M369" s="207"/>
      <c r="N369" s="208"/>
      <c r="O369" s="209"/>
      <c r="P369" s="209"/>
      <c r="Q369" s="210">
        <f>SUM(Q370:Q372)</f>
        <v>0</v>
      </c>
      <c r="R369" s="210">
        <f>SUM(R370:R372)</f>
        <v>0</v>
      </c>
      <c r="S369" s="209"/>
      <c r="T369" s="211">
        <f>SUM(T370:T372)</f>
        <v>0</v>
      </c>
      <c r="U369" s="209"/>
      <c r="V369" s="211">
        <f>SUM(V370:V372)</f>
        <v>0</v>
      </c>
      <c r="W369" s="209"/>
      <c r="X369" s="211">
        <f>SUM(X370:X372)</f>
        <v>0</v>
      </c>
      <c r="Y369" s="212"/>
      <c r="AR369" s="213" t="s">
        <v>86</v>
      </c>
      <c r="AT369" s="214" t="s">
        <v>77</v>
      </c>
      <c r="AU369" s="214" t="s">
        <v>86</v>
      </c>
      <c r="AY369" s="213" t="s">
        <v>183</v>
      </c>
      <c r="BK369" s="215">
        <f>SUM(BK370:BK372)</f>
        <v>0</v>
      </c>
    </row>
    <row r="370" s="1" customFormat="1" ht="24" customHeight="1">
      <c r="B370" s="39"/>
      <c r="C370" s="218" t="s">
        <v>122</v>
      </c>
      <c r="D370" s="260" t="s">
        <v>185</v>
      </c>
      <c r="E370" s="219" t="s">
        <v>535</v>
      </c>
      <c r="F370" s="220" t="s">
        <v>536</v>
      </c>
      <c r="G370" s="221" t="s">
        <v>416</v>
      </c>
      <c r="H370" s="222">
        <v>151.02000000000001</v>
      </c>
      <c r="I370" s="223"/>
      <c r="J370" s="223"/>
      <c r="K370" s="224">
        <f>ROUND(P370*H370,2)</f>
        <v>0</v>
      </c>
      <c r="L370" s="220" t="s">
        <v>189</v>
      </c>
      <c r="M370" s="44"/>
      <c r="N370" s="225" t="s">
        <v>20</v>
      </c>
      <c r="O370" s="226" t="s">
        <v>47</v>
      </c>
      <c r="P370" s="227">
        <f>I370+J370</f>
        <v>0</v>
      </c>
      <c r="Q370" s="227">
        <f>ROUND(I370*H370,2)</f>
        <v>0</v>
      </c>
      <c r="R370" s="227">
        <f>ROUND(J370*H370,2)</f>
        <v>0</v>
      </c>
      <c r="S370" s="84"/>
      <c r="T370" s="228">
        <f>S370*H370</f>
        <v>0</v>
      </c>
      <c r="U370" s="228">
        <v>0</v>
      </c>
      <c r="V370" s="228">
        <f>U370*H370</f>
        <v>0</v>
      </c>
      <c r="W370" s="228">
        <v>0</v>
      </c>
      <c r="X370" s="228">
        <f>W370*H370</f>
        <v>0</v>
      </c>
      <c r="Y370" s="229" t="s">
        <v>20</v>
      </c>
      <c r="AR370" s="230" t="s">
        <v>129</v>
      </c>
      <c r="AT370" s="230" t="s">
        <v>185</v>
      </c>
      <c r="AU370" s="230" t="s">
        <v>88</v>
      </c>
      <c r="AY370" s="18" t="s">
        <v>183</v>
      </c>
      <c r="BE370" s="231">
        <f>IF(O370="základní",K370,0)</f>
        <v>0</v>
      </c>
      <c r="BF370" s="231">
        <f>IF(O370="snížená",K370,0)</f>
        <v>0</v>
      </c>
      <c r="BG370" s="231">
        <f>IF(O370="zákl. přenesená",K370,0)</f>
        <v>0</v>
      </c>
      <c r="BH370" s="231">
        <f>IF(O370="sníž. přenesená",K370,0)</f>
        <v>0</v>
      </c>
      <c r="BI370" s="231">
        <f>IF(O370="nulová",K370,0)</f>
        <v>0</v>
      </c>
      <c r="BJ370" s="18" t="s">
        <v>86</v>
      </c>
      <c r="BK370" s="231">
        <f>ROUND(P370*H370,2)</f>
        <v>0</v>
      </c>
      <c r="BL370" s="18" t="s">
        <v>129</v>
      </c>
      <c r="BM370" s="230" t="s">
        <v>537</v>
      </c>
    </row>
    <row r="371" s="1" customFormat="1">
      <c r="B371" s="39"/>
      <c r="C371" s="40"/>
      <c r="D371" s="232" t="s">
        <v>191</v>
      </c>
      <c r="E371" s="40"/>
      <c r="F371" s="233" t="s">
        <v>538</v>
      </c>
      <c r="G371" s="40"/>
      <c r="H371" s="40"/>
      <c r="I371" s="138"/>
      <c r="J371" s="138"/>
      <c r="K371" s="40"/>
      <c r="L371" s="40"/>
      <c r="M371" s="44"/>
      <c r="N371" s="234"/>
      <c r="O371" s="84"/>
      <c r="P371" s="84"/>
      <c r="Q371" s="84"/>
      <c r="R371" s="84"/>
      <c r="S371" s="84"/>
      <c r="T371" s="84"/>
      <c r="U371" s="84"/>
      <c r="V371" s="84"/>
      <c r="W371" s="84"/>
      <c r="X371" s="84"/>
      <c r="Y371" s="85"/>
      <c r="AT371" s="18" t="s">
        <v>191</v>
      </c>
      <c r="AU371" s="18" t="s">
        <v>88</v>
      </c>
    </row>
    <row r="372" s="1" customFormat="1">
      <c r="B372" s="39"/>
      <c r="C372" s="40"/>
      <c r="D372" s="232" t="s">
        <v>193</v>
      </c>
      <c r="E372" s="40"/>
      <c r="F372" s="235" t="s">
        <v>539</v>
      </c>
      <c r="G372" s="40"/>
      <c r="H372" s="40"/>
      <c r="I372" s="138"/>
      <c r="J372" s="138"/>
      <c r="K372" s="40"/>
      <c r="L372" s="40"/>
      <c r="M372" s="44"/>
      <c r="N372" s="295"/>
      <c r="O372" s="296"/>
      <c r="P372" s="296"/>
      <c r="Q372" s="296"/>
      <c r="R372" s="296"/>
      <c r="S372" s="296"/>
      <c r="T372" s="296"/>
      <c r="U372" s="296"/>
      <c r="V372" s="296"/>
      <c r="W372" s="296"/>
      <c r="X372" s="296"/>
      <c r="Y372" s="297"/>
      <c r="AT372" s="18" t="s">
        <v>193</v>
      </c>
      <c r="AU372" s="18" t="s">
        <v>88</v>
      </c>
    </row>
    <row r="373" s="1" customFormat="1" ht="6.96" customHeight="1">
      <c r="B373" s="59"/>
      <c r="C373" s="60"/>
      <c r="D373" s="60"/>
      <c r="E373" s="60"/>
      <c r="F373" s="60"/>
      <c r="G373" s="60"/>
      <c r="H373" s="60"/>
      <c r="I373" s="165"/>
      <c r="J373" s="165"/>
      <c r="K373" s="60"/>
      <c r="L373" s="60"/>
      <c r="M373" s="44"/>
    </row>
  </sheetData>
  <sheetProtection sheet="1" autoFilter="0" formatColumns="0" formatRows="0" objects="1" scenarios="1" spinCount="100000" saltValue="vlDbp5h0SrzxSFUtD/x7v4Q2609FjgdaS0Seer9O1jXKWosXywsZsr84egbCiPkoSVWJKrmwEBTgOu79XXvU6Q==" hashValue="mprgMcgYjMERyvDOhQq+Bb2QyzJ6ZcW8xMeHcPH9Fi7Tct8vwASWJnr85mmqqk+vn8aunErA6zOfZzVmiEkKxg==" algorithmName="SHA-512" password="CC35"/>
  <autoFilter ref="C85:L372"/>
  <mergeCells count="9">
    <mergeCell ref="E7:H7"/>
    <mergeCell ref="E9:H9"/>
    <mergeCell ref="E18:H18"/>
    <mergeCell ref="E27:H27"/>
    <mergeCell ref="E50:H50"/>
    <mergeCell ref="E52:H52"/>
    <mergeCell ref="E76:H76"/>
    <mergeCell ref="E78:H78"/>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115</v>
      </c>
      <c r="AZ2" s="130" t="s">
        <v>540</v>
      </c>
      <c r="BA2" s="130" t="s">
        <v>20</v>
      </c>
      <c r="BB2" s="130" t="s">
        <v>20</v>
      </c>
      <c r="BC2" s="130" t="s">
        <v>320</v>
      </c>
      <c r="BD2" s="130" t="s">
        <v>88</v>
      </c>
    </row>
    <row r="3" ht="6.96" customHeight="1">
      <c r="B3" s="131"/>
      <c r="C3" s="132"/>
      <c r="D3" s="132"/>
      <c r="E3" s="132"/>
      <c r="F3" s="132"/>
      <c r="G3" s="132"/>
      <c r="H3" s="132"/>
      <c r="I3" s="133"/>
      <c r="J3" s="133"/>
      <c r="K3" s="132"/>
      <c r="L3" s="132"/>
      <c r="M3" s="21"/>
      <c r="AT3" s="18" t="s">
        <v>88</v>
      </c>
      <c r="AZ3" s="130" t="s">
        <v>542</v>
      </c>
      <c r="BA3" s="130" t="s">
        <v>20</v>
      </c>
      <c r="BB3" s="130" t="s">
        <v>20</v>
      </c>
      <c r="BC3" s="130" t="s">
        <v>88</v>
      </c>
      <c r="BD3" s="130" t="s">
        <v>88</v>
      </c>
    </row>
    <row r="4" ht="24.96" customHeight="1">
      <c r="B4" s="21"/>
      <c r="D4" s="134" t="s">
        <v>123</v>
      </c>
      <c r="M4" s="21"/>
      <c r="N4" s="135" t="s">
        <v>11</v>
      </c>
      <c r="AT4" s="18" t="s">
        <v>4</v>
      </c>
      <c r="AZ4" s="130" t="s">
        <v>543</v>
      </c>
      <c r="BA4" s="130" t="s">
        <v>20</v>
      </c>
      <c r="BB4" s="130" t="s">
        <v>20</v>
      </c>
      <c r="BC4" s="130" t="s">
        <v>311</v>
      </c>
      <c r="BD4" s="130" t="s">
        <v>88</v>
      </c>
    </row>
    <row r="5" ht="6.96" customHeight="1">
      <c r="B5" s="21"/>
      <c r="M5" s="21"/>
      <c r="AZ5" s="130" t="s">
        <v>544</v>
      </c>
      <c r="BA5" s="130" t="s">
        <v>20</v>
      </c>
      <c r="BB5" s="130" t="s">
        <v>20</v>
      </c>
      <c r="BC5" s="130" t="s">
        <v>86</v>
      </c>
      <c r="BD5" s="130" t="s">
        <v>88</v>
      </c>
    </row>
    <row r="6" ht="12" customHeight="1">
      <c r="B6" s="21"/>
      <c r="D6" s="136" t="s">
        <v>17</v>
      </c>
      <c r="M6" s="21"/>
    </row>
    <row r="7" ht="16.5" customHeight="1">
      <c r="B7" s="21"/>
      <c r="E7" s="137" t="str">
        <f>'Rekapitulace stavby'!K6</f>
        <v>Trnávka,Trnava u Zlína, dílčí úpravy toku</v>
      </c>
      <c r="F7" s="136"/>
      <c r="G7" s="136"/>
      <c r="H7" s="136"/>
      <c r="M7" s="21"/>
    </row>
    <row r="8" s="1" customFormat="1" ht="12" customHeight="1">
      <c r="B8" s="44"/>
      <c r="D8" s="136" t="s">
        <v>132</v>
      </c>
      <c r="I8" s="138"/>
      <c r="J8" s="138"/>
      <c r="M8" s="44"/>
    </row>
    <row r="9" s="1" customFormat="1" ht="36.96" customHeight="1">
      <c r="B9" s="44"/>
      <c r="E9" s="139" t="s">
        <v>1087</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16.5" customHeight="1">
      <c r="B27" s="144"/>
      <c r="E27" s="145" t="s">
        <v>20</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ROUND(K84,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ROUND((SUM(BE84:BE145)),  2)</f>
        <v>0</v>
      </c>
      <c r="I35" s="154">
        <v>0.20999999999999999</v>
      </c>
      <c r="J35" s="138"/>
      <c r="K35" s="148">
        <f>ROUND(((SUM(BE84:BE145))*I35),  2)</f>
        <v>0</v>
      </c>
      <c r="M35" s="44"/>
    </row>
    <row r="36" s="1" customFormat="1" ht="14.4" customHeight="1">
      <c r="B36" s="44"/>
      <c r="E36" s="136" t="s">
        <v>48</v>
      </c>
      <c r="F36" s="148">
        <f>ROUND((SUM(BF84:BF145)),  2)</f>
        <v>0</v>
      </c>
      <c r="I36" s="154">
        <v>0.14999999999999999</v>
      </c>
      <c r="J36" s="138"/>
      <c r="K36" s="148">
        <f>ROUND(((SUM(BF84:BF145))*I36),  2)</f>
        <v>0</v>
      </c>
      <c r="M36" s="44"/>
    </row>
    <row r="37" hidden="1" s="1" customFormat="1" ht="14.4" customHeight="1">
      <c r="B37" s="44"/>
      <c r="E37" s="136" t="s">
        <v>49</v>
      </c>
      <c r="F37" s="148">
        <f>ROUND((SUM(BG84:BG145)),  2)</f>
        <v>0</v>
      </c>
      <c r="I37" s="154">
        <v>0.20999999999999999</v>
      </c>
      <c r="J37" s="138"/>
      <c r="K37" s="148">
        <f>0</f>
        <v>0</v>
      </c>
      <c r="M37" s="44"/>
    </row>
    <row r="38" hidden="1" s="1" customFormat="1" ht="14.4" customHeight="1">
      <c r="B38" s="44"/>
      <c r="E38" s="136" t="s">
        <v>50</v>
      </c>
      <c r="F38" s="148">
        <f>ROUND((SUM(BH84:BH145)),  2)</f>
        <v>0</v>
      </c>
      <c r="I38" s="154">
        <v>0.14999999999999999</v>
      </c>
      <c r="J38" s="138"/>
      <c r="K38" s="148">
        <f>0</f>
        <v>0</v>
      </c>
      <c r="M38" s="44"/>
    </row>
    <row r="39" hidden="1" s="1" customFormat="1" ht="14.4" customHeight="1">
      <c r="B39" s="44"/>
      <c r="E39" s="136" t="s">
        <v>51</v>
      </c>
      <c r="F39" s="148">
        <f>ROUND((SUM(BI84:BI145)),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18030-33XT-DM-SO05a - Kácení - SO 05</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Q84</f>
        <v>0</v>
      </c>
      <c r="J61" s="176">
        <f>R84</f>
        <v>0</v>
      </c>
      <c r="K61" s="102">
        <f>K84</f>
        <v>0</v>
      </c>
      <c r="L61" s="40"/>
      <c r="M61" s="44"/>
      <c r="AU61" s="18" t="s">
        <v>157</v>
      </c>
    </row>
    <row r="62" s="8" customFormat="1" ht="24.96" customHeight="1">
      <c r="B62" s="177"/>
      <c r="C62" s="178"/>
      <c r="D62" s="179" t="s">
        <v>158</v>
      </c>
      <c r="E62" s="180"/>
      <c r="F62" s="180"/>
      <c r="G62" s="180"/>
      <c r="H62" s="180"/>
      <c r="I62" s="181">
        <f>Q85</f>
        <v>0</v>
      </c>
      <c r="J62" s="181">
        <f>R85</f>
        <v>0</v>
      </c>
      <c r="K62" s="182">
        <f>K85</f>
        <v>0</v>
      </c>
      <c r="L62" s="178"/>
      <c r="M62" s="183"/>
    </row>
    <row r="63" s="9" customFormat="1" ht="19.92" customHeight="1">
      <c r="B63" s="184"/>
      <c r="C63" s="185"/>
      <c r="D63" s="186" t="s">
        <v>159</v>
      </c>
      <c r="E63" s="187"/>
      <c r="F63" s="187"/>
      <c r="G63" s="187"/>
      <c r="H63" s="187"/>
      <c r="I63" s="188">
        <f>Q86</f>
        <v>0</v>
      </c>
      <c r="J63" s="188">
        <f>R86</f>
        <v>0</v>
      </c>
      <c r="K63" s="189">
        <f>K86</f>
        <v>0</v>
      </c>
      <c r="L63" s="185"/>
      <c r="M63" s="190"/>
    </row>
    <row r="64" s="9" customFormat="1" ht="19.92" customHeight="1">
      <c r="B64" s="184"/>
      <c r="C64" s="185"/>
      <c r="D64" s="186" t="s">
        <v>162</v>
      </c>
      <c r="E64" s="187"/>
      <c r="F64" s="187"/>
      <c r="G64" s="187"/>
      <c r="H64" s="187"/>
      <c r="I64" s="188">
        <f>Q142</f>
        <v>0</v>
      </c>
      <c r="J64" s="188">
        <f>R142</f>
        <v>0</v>
      </c>
      <c r="K64" s="189">
        <f>K142</f>
        <v>0</v>
      </c>
      <c r="L64" s="185"/>
      <c r="M64" s="190"/>
    </row>
    <row r="65" s="1" customFormat="1" ht="21.84" customHeight="1">
      <c r="B65" s="39"/>
      <c r="C65" s="40"/>
      <c r="D65" s="40"/>
      <c r="E65" s="40"/>
      <c r="F65" s="40"/>
      <c r="G65" s="40"/>
      <c r="H65" s="40"/>
      <c r="I65" s="138"/>
      <c r="J65" s="138"/>
      <c r="K65" s="40"/>
      <c r="L65" s="40"/>
      <c r="M65" s="44"/>
    </row>
    <row r="66" s="1" customFormat="1" ht="6.96" customHeight="1">
      <c r="B66" s="59"/>
      <c r="C66" s="60"/>
      <c r="D66" s="60"/>
      <c r="E66" s="60"/>
      <c r="F66" s="60"/>
      <c r="G66" s="60"/>
      <c r="H66" s="60"/>
      <c r="I66" s="165"/>
      <c r="J66" s="165"/>
      <c r="K66" s="60"/>
      <c r="L66" s="60"/>
      <c r="M66" s="44"/>
    </row>
    <row r="70" s="1" customFormat="1" ht="6.96" customHeight="1">
      <c r="B70" s="61"/>
      <c r="C70" s="62"/>
      <c r="D70" s="62"/>
      <c r="E70" s="62"/>
      <c r="F70" s="62"/>
      <c r="G70" s="62"/>
      <c r="H70" s="62"/>
      <c r="I70" s="168"/>
      <c r="J70" s="168"/>
      <c r="K70" s="62"/>
      <c r="L70" s="62"/>
      <c r="M70" s="44"/>
    </row>
    <row r="71" s="1" customFormat="1" ht="24.96" customHeight="1">
      <c r="B71" s="39"/>
      <c r="C71" s="24" t="s">
        <v>163</v>
      </c>
      <c r="D71" s="40"/>
      <c r="E71" s="40"/>
      <c r="F71" s="40"/>
      <c r="G71" s="40"/>
      <c r="H71" s="40"/>
      <c r="I71" s="138"/>
      <c r="J71" s="138"/>
      <c r="K71" s="40"/>
      <c r="L71" s="40"/>
      <c r="M71" s="44"/>
    </row>
    <row r="72" s="1" customFormat="1" ht="6.96" customHeight="1">
      <c r="B72" s="39"/>
      <c r="C72" s="40"/>
      <c r="D72" s="40"/>
      <c r="E72" s="40"/>
      <c r="F72" s="40"/>
      <c r="G72" s="40"/>
      <c r="H72" s="40"/>
      <c r="I72" s="138"/>
      <c r="J72" s="138"/>
      <c r="K72" s="40"/>
      <c r="L72" s="40"/>
      <c r="M72" s="44"/>
    </row>
    <row r="73" s="1" customFormat="1" ht="12" customHeight="1">
      <c r="B73" s="39"/>
      <c r="C73" s="33" t="s">
        <v>17</v>
      </c>
      <c r="D73" s="40"/>
      <c r="E73" s="40"/>
      <c r="F73" s="40"/>
      <c r="G73" s="40"/>
      <c r="H73" s="40"/>
      <c r="I73" s="138"/>
      <c r="J73" s="138"/>
      <c r="K73" s="40"/>
      <c r="L73" s="40"/>
      <c r="M73" s="44"/>
    </row>
    <row r="74" s="1" customFormat="1" ht="16.5" customHeight="1">
      <c r="B74" s="39"/>
      <c r="C74" s="40"/>
      <c r="D74" s="40"/>
      <c r="E74" s="169" t="str">
        <f>E7</f>
        <v>Trnávka,Trnava u Zlína, dílčí úpravy toku</v>
      </c>
      <c r="F74" s="33"/>
      <c r="G74" s="33"/>
      <c r="H74" s="33"/>
      <c r="I74" s="138"/>
      <c r="J74" s="138"/>
      <c r="K74" s="40"/>
      <c r="L74" s="40"/>
      <c r="M74" s="44"/>
    </row>
    <row r="75" s="1" customFormat="1" ht="12" customHeight="1">
      <c r="B75" s="39"/>
      <c r="C75" s="33" t="s">
        <v>132</v>
      </c>
      <c r="D75" s="40"/>
      <c r="E75" s="40"/>
      <c r="F75" s="40"/>
      <c r="G75" s="40"/>
      <c r="H75" s="40"/>
      <c r="I75" s="138"/>
      <c r="J75" s="138"/>
      <c r="K75" s="40"/>
      <c r="L75" s="40"/>
      <c r="M75" s="44"/>
    </row>
    <row r="76" s="1" customFormat="1" ht="16.5" customHeight="1">
      <c r="B76" s="39"/>
      <c r="C76" s="40"/>
      <c r="D76" s="40"/>
      <c r="E76" s="69" t="str">
        <f>E9</f>
        <v>18030-33XT-DM-SO05a - Kácení - SO 05</v>
      </c>
      <c r="F76" s="40"/>
      <c r="G76" s="40"/>
      <c r="H76" s="40"/>
      <c r="I76" s="138"/>
      <c r="J76" s="138"/>
      <c r="K76" s="40"/>
      <c r="L76" s="40"/>
      <c r="M76" s="44"/>
    </row>
    <row r="77" s="1" customFormat="1" ht="6.96" customHeight="1">
      <c r="B77" s="39"/>
      <c r="C77" s="40"/>
      <c r="D77" s="40"/>
      <c r="E77" s="40"/>
      <c r="F77" s="40"/>
      <c r="G77" s="40"/>
      <c r="H77" s="40"/>
      <c r="I77" s="138"/>
      <c r="J77" s="138"/>
      <c r="K77" s="40"/>
      <c r="L77" s="40"/>
      <c r="M77" s="44"/>
    </row>
    <row r="78" s="1" customFormat="1" ht="12" customHeight="1">
      <c r="B78" s="39"/>
      <c r="C78" s="33" t="s">
        <v>22</v>
      </c>
      <c r="D78" s="40"/>
      <c r="E78" s="40"/>
      <c r="F78" s="28" t="str">
        <f>F12</f>
        <v>k.ú. Trnava u Zlína</v>
      </c>
      <c r="G78" s="40"/>
      <c r="H78" s="40"/>
      <c r="I78" s="141" t="s">
        <v>24</v>
      </c>
      <c r="J78" s="143" t="str">
        <f>IF(J12="","",J12)</f>
        <v>16. 9. 2019</v>
      </c>
      <c r="K78" s="40"/>
      <c r="L78" s="40"/>
      <c r="M78" s="44"/>
    </row>
    <row r="79" s="1" customFormat="1" ht="6.96" customHeight="1">
      <c r="B79" s="39"/>
      <c r="C79" s="40"/>
      <c r="D79" s="40"/>
      <c r="E79" s="40"/>
      <c r="F79" s="40"/>
      <c r="G79" s="40"/>
      <c r="H79" s="40"/>
      <c r="I79" s="138"/>
      <c r="J79" s="138"/>
      <c r="K79" s="40"/>
      <c r="L79" s="40"/>
      <c r="M79" s="44"/>
    </row>
    <row r="80" s="1" customFormat="1" ht="27.9" customHeight="1">
      <c r="B80" s="39"/>
      <c r="C80" s="33" t="s">
        <v>26</v>
      </c>
      <c r="D80" s="40"/>
      <c r="E80" s="40"/>
      <c r="F80" s="28" t="str">
        <f>E15</f>
        <v>Povodí Moravy, s.p.</v>
      </c>
      <c r="G80" s="40"/>
      <c r="H80" s="40"/>
      <c r="I80" s="141" t="s">
        <v>34</v>
      </c>
      <c r="J80" s="170" t="str">
        <f>E21</f>
        <v>Regioprojekt Brno, s.r.o</v>
      </c>
      <c r="K80" s="40"/>
      <c r="L80" s="40"/>
      <c r="M80" s="44"/>
    </row>
    <row r="81" s="1" customFormat="1" ht="15.15" customHeight="1">
      <c r="B81" s="39"/>
      <c r="C81" s="33" t="s">
        <v>32</v>
      </c>
      <c r="D81" s="40"/>
      <c r="E81" s="40"/>
      <c r="F81" s="28" t="str">
        <f>IF(E18="","",E18)</f>
        <v>Vyplň údaj</v>
      </c>
      <c r="G81" s="40"/>
      <c r="H81" s="40"/>
      <c r="I81" s="141" t="s">
        <v>38</v>
      </c>
      <c r="J81" s="170" t="str">
        <f>E24</f>
        <v>Ing. Michal Doubek</v>
      </c>
      <c r="K81" s="40"/>
      <c r="L81" s="40"/>
      <c r="M81" s="44"/>
    </row>
    <row r="82" s="1" customFormat="1" ht="10.32" customHeight="1">
      <c r="B82" s="39"/>
      <c r="C82" s="40"/>
      <c r="D82" s="40"/>
      <c r="E82" s="40"/>
      <c r="F82" s="40"/>
      <c r="G82" s="40"/>
      <c r="H82" s="40"/>
      <c r="I82" s="138"/>
      <c r="J82" s="138"/>
      <c r="K82" s="40"/>
      <c r="L82" s="40"/>
      <c r="M82" s="44"/>
    </row>
    <row r="83" s="10" customFormat="1" ht="29.28" customHeight="1">
      <c r="B83" s="191"/>
      <c r="C83" s="192" t="s">
        <v>164</v>
      </c>
      <c r="D83" s="193" t="s">
        <v>61</v>
      </c>
      <c r="E83" s="193" t="s">
        <v>57</v>
      </c>
      <c r="F83" s="193" t="s">
        <v>58</v>
      </c>
      <c r="G83" s="193" t="s">
        <v>165</v>
      </c>
      <c r="H83" s="193" t="s">
        <v>166</v>
      </c>
      <c r="I83" s="194" t="s">
        <v>167</v>
      </c>
      <c r="J83" s="194" t="s">
        <v>168</v>
      </c>
      <c r="K83" s="193" t="s">
        <v>156</v>
      </c>
      <c r="L83" s="195" t="s">
        <v>169</v>
      </c>
      <c r="M83" s="196"/>
      <c r="N83" s="92" t="s">
        <v>20</v>
      </c>
      <c r="O83" s="93" t="s">
        <v>46</v>
      </c>
      <c r="P83" s="93" t="s">
        <v>170</v>
      </c>
      <c r="Q83" s="93" t="s">
        <v>171</v>
      </c>
      <c r="R83" s="93" t="s">
        <v>172</v>
      </c>
      <c r="S83" s="93" t="s">
        <v>173</v>
      </c>
      <c r="T83" s="93" t="s">
        <v>174</v>
      </c>
      <c r="U83" s="93" t="s">
        <v>175</v>
      </c>
      <c r="V83" s="93" t="s">
        <v>176</v>
      </c>
      <c r="W83" s="93" t="s">
        <v>177</v>
      </c>
      <c r="X83" s="93" t="s">
        <v>178</v>
      </c>
      <c r="Y83" s="94" t="s">
        <v>179</v>
      </c>
    </row>
    <row r="84" s="1" customFormat="1" ht="22.8" customHeight="1">
      <c r="B84" s="39"/>
      <c r="C84" s="99" t="s">
        <v>180</v>
      </c>
      <c r="D84" s="40"/>
      <c r="E84" s="40"/>
      <c r="F84" s="40"/>
      <c r="G84" s="40"/>
      <c r="H84" s="40"/>
      <c r="I84" s="138"/>
      <c r="J84" s="138"/>
      <c r="K84" s="197">
        <f>BK84</f>
        <v>0</v>
      </c>
      <c r="L84" s="40"/>
      <c r="M84" s="44"/>
      <c r="N84" s="95"/>
      <c r="O84" s="96"/>
      <c r="P84" s="96"/>
      <c r="Q84" s="198">
        <f>Q85</f>
        <v>0</v>
      </c>
      <c r="R84" s="198">
        <f>R85</f>
        <v>0</v>
      </c>
      <c r="S84" s="96"/>
      <c r="T84" s="199">
        <f>T85</f>
        <v>0</v>
      </c>
      <c r="U84" s="96"/>
      <c r="V84" s="199">
        <f>V85</f>
        <v>0.0073000000000000001</v>
      </c>
      <c r="W84" s="96"/>
      <c r="X84" s="199">
        <f>X85</f>
        <v>0</v>
      </c>
      <c r="Y84" s="97"/>
      <c r="AT84" s="18" t="s">
        <v>77</v>
      </c>
      <c r="AU84" s="18" t="s">
        <v>157</v>
      </c>
      <c r="BK84" s="200">
        <f>BK85</f>
        <v>0</v>
      </c>
    </row>
    <row r="85" s="11" customFormat="1" ht="25.92" customHeight="1">
      <c r="B85" s="201"/>
      <c r="C85" s="202"/>
      <c r="D85" s="203" t="s">
        <v>77</v>
      </c>
      <c r="E85" s="204" t="s">
        <v>181</v>
      </c>
      <c r="F85" s="204" t="s">
        <v>182</v>
      </c>
      <c r="G85" s="202"/>
      <c r="H85" s="202"/>
      <c r="I85" s="205"/>
      <c r="J85" s="205"/>
      <c r="K85" s="206">
        <f>BK85</f>
        <v>0</v>
      </c>
      <c r="L85" s="202"/>
      <c r="M85" s="207"/>
      <c r="N85" s="208"/>
      <c r="O85" s="209"/>
      <c r="P85" s="209"/>
      <c r="Q85" s="210">
        <f>Q86+Q142</f>
        <v>0</v>
      </c>
      <c r="R85" s="210">
        <f>R86+R142</f>
        <v>0</v>
      </c>
      <c r="S85" s="209"/>
      <c r="T85" s="211">
        <f>T86+T142</f>
        <v>0</v>
      </c>
      <c r="U85" s="209"/>
      <c r="V85" s="211">
        <f>V86+V142</f>
        <v>0.0073000000000000001</v>
      </c>
      <c r="W85" s="209"/>
      <c r="X85" s="211">
        <f>X86+X142</f>
        <v>0</v>
      </c>
      <c r="Y85" s="212"/>
      <c r="AR85" s="213" t="s">
        <v>86</v>
      </c>
      <c r="AT85" s="214" t="s">
        <v>77</v>
      </c>
      <c r="AU85" s="214" t="s">
        <v>78</v>
      </c>
      <c r="AY85" s="213" t="s">
        <v>183</v>
      </c>
      <c r="BK85" s="215">
        <f>BK86+BK142</f>
        <v>0</v>
      </c>
    </row>
    <row r="86" s="11" customFormat="1" ht="22.8" customHeight="1">
      <c r="B86" s="201"/>
      <c r="C86" s="202"/>
      <c r="D86" s="203" t="s">
        <v>77</v>
      </c>
      <c r="E86" s="216" t="s">
        <v>86</v>
      </c>
      <c r="F86" s="216" t="s">
        <v>184</v>
      </c>
      <c r="G86" s="202"/>
      <c r="H86" s="202"/>
      <c r="I86" s="205"/>
      <c r="J86" s="205"/>
      <c r="K86" s="217">
        <f>BK86</f>
        <v>0</v>
      </c>
      <c r="L86" s="202"/>
      <c r="M86" s="207"/>
      <c r="N86" s="208"/>
      <c r="O86" s="209"/>
      <c r="P86" s="209"/>
      <c r="Q86" s="210">
        <f>SUM(Q87:Q141)</f>
        <v>0</v>
      </c>
      <c r="R86" s="210">
        <f>SUM(R87:R141)</f>
        <v>0</v>
      </c>
      <c r="S86" s="209"/>
      <c r="T86" s="211">
        <f>SUM(T87:T141)</f>
        <v>0</v>
      </c>
      <c r="U86" s="209"/>
      <c r="V86" s="211">
        <f>SUM(V87:V141)</f>
        <v>0.0073000000000000001</v>
      </c>
      <c r="W86" s="209"/>
      <c r="X86" s="211">
        <f>SUM(X87:X141)</f>
        <v>0</v>
      </c>
      <c r="Y86" s="212"/>
      <c r="AR86" s="213" t="s">
        <v>86</v>
      </c>
      <c r="AT86" s="214" t="s">
        <v>77</v>
      </c>
      <c r="AU86" s="214" t="s">
        <v>86</v>
      </c>
      <c r="AY86" s="213" t="s">
        <v>183</v>
      </c>
      <c r="BK86" s="215">
        <f>SUM(BK87:BK141)</f>
        <v>0</v>
      </c>
    </row>
    <row r="87" s="1" customFormat="1" ht="24" customHeight="1">
      <c r="B87" s="39"/>
      <c r="C87" s="218" t="s">
        <v>86</v>
      </c>
      <c r="D87" s="218" t="s">
        <v>185</v>
      </c>
      <c r="E87" s="219" t="s">
        <v>548</v>
      </c>
      <c r="F87" s="220" t="s">
        <v>549</v>
      </c>
      <c r="G87" s="221" t="s">
        <v>367</v>
      </c>
      <c r="H87" s="222">
        <v>20</v>
      </c>
      <c r="I87" s="223"/>
      <c r="J87" s="223"/>
      <c r="K87" s="224">
        <f>ROUND(P87*H87,2)</f>
        <v>0</v>
      </c>
      <c r="L87" s="220" t="s">
        <v>189</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88</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550</v>
      </c>
    </row>
    <row r="88" s="1" customFormat="1">
      <c r="B88" s="39"/>
      <c r="C88" s="40"/>
      <c r="D88" s="232" t="s">
        <v>191</v>
      </c>
      <c r="E88" s="40"/>
      <c r="F88" s="233" t="s">
        <v>551</v>
      </c>
      <c r="G88" s="40"/>
      <c r="H88" s="40"/>
      <c r="I88" s="138"/>
      <c r="J88" s="138"/>
      <c r="K88" s="40"/>
      <c r="L88" s="40"/>
      <c r="M88" s="44"/>
      <c r="N88" s="234"/>
      <c r="O88" s="84"/>
      <c r="P88" s="84"/>
      <c r="Q88" s="84"/>
      <c r="R88" s="84"/>
      <c r="S88" s="84"/>
      <c r="T88" s="84"/>
      <c r="U88" s="84"/>
      <c r="V88" s="84"/>
      <c r="W88" s="84"/>
      <c r="X88" s="84"/>
      <c r="Y88" s="85"/>
      <c r="AT88" s="18" t="s">
        <v>191</v>
      </c>
      <c r="AU88" s="18" t="s">
        <v>88</v>
      </c>
    </row>
    <row r="89" s="1" customFormat="1">
      <c r="B89" s="39"/>
      <c r="C89" s="40"/>
      <c r="D89" s="232" t="s">
        <v>193</v>
      </c>
      <c r="E89" s="40"/>
      <c r="F89" s="235" t="s">
        <v>552</v>
      </c>
      <c r="G89" s="40"/>
      <c r="H89" s="40"/>
      <c r="I89" s="138"/>
      <c r="J89" s="138"/>
      <c r="K89" s="40"/>
      <c r="L89" s="40"/>
      <c r="M89" s="44"/>
      <c r="N89" s="234"/>
      <c r="O89" s="84"/>
      <c r="P89" s="84"/>
      <c r="Q89" s="84"/>
      <c r="R89" s="84"/>
      <c r="S89" s="84"/>
      <c r="T89" s="84"/>
      <c r="U89" s="84"/>
      <c r="V89" s="84"/>
      <c r="W89" s="84"/>
      <c r="X89" s="84"/>
      <c r="Y89" s="85"/>
      <c r="AT89" s="18" t="s">
        <v>193</v>
      </c>
      <c r="AU89" s="18" t="s">
        <v>88</v>
      </c>
    </row>
    <row r="90" s="12" customFormat="1">
      <c r="B90" s="236"/>
      <c r="C90" s="237"/>
      <c r="D90" s="232" t="s">
        <v>195</v>
      </c>
      <c r="E90" s="238" t="s">
        <v>20</v>
      </c>
      <c r="F90" s="239" t="s">
        <v>1088</v>
      </c>
      <c r="G90" s="237"/>
      <c r="H90" s="240">
        <v>20</v>
      </c>
      <c r="I90" s="241"/>
      <c r="J90" s="241"/>
      <c r="K90" s="237"/>
      <c r="L90" s="237"/>
      <c r="M90" s="242"/>
      <c r="N90" s="243"/>
      <c r="O90" s="244"/>
      <c r="P90" s="244"/>
      <c r="Q90" s="244"/>
      <c r="R90" s="244"/>
      <c r="S90" s="244"/>
      <c r="T90" s="244"/>
      <c r="U90" s="244"/>
      <c r="V90" s="244"/>
      <c r="W90" s="244"/>
      <c r="X90" s="244"/>
      <c r="Y90" s="245"/>
      <c r="AT90" s="246" t="s">
        <v>195</v>
      </c>
      <c r="AU90" s="246" t="s">
        <v>88</v>
      </c>
      <c r="AV90" s="12" t="s">
        <v>88</v>
      </c>
      <c r="AW90" s="12" t="s">
        <v>5</v>
      </c>
      <c r="AX90" s="12" t="s">
        <v>78</v>
      </c>
      <c r="AY90" s="246" t="s">
        <v>183</v>
      </c>
    </row>
    <row r="91" s="13" customFormat="1">
      <c r="B91" s="247"/>
      <c r="C91" s="248"/>
      <c r="D91" s="232" t="s">
        <v>195</v>
      </c>
      <c r="E91" s="249" t="s">
        <v>540</v>
      </c>
      <c r="F91" s="250" t="s">
        <v>197</v>
      </c>
      <c r="G91" s="248"/>
      <c r="H91" s="251">
        <v>20</v>
      </c>
      <c r="I91" s="252"/>
      <c r="J91" s="252"/>
      <c r="K91" s="248"/>
      <c r="L91" s="248"/>
      <c r="M91" s="253"/>
      <c r="N91" s="254"/>
      <c r="O91" s="255"/>
      <c r="P91" s="255"/>
      <c r="Q91" s="255"/>
      <c r="R91" s="255"/>
      <c r="S91" s="255"/>
      <c r="T91" s="255"/>
      <c r="U91" s="255"/>
      <c r="V91" s="255"/>
      <c r="W91" s="255"/>
      <c r="X91" s="255"/>
      <c r="Y91" s="256"/>
      <c r="AT91" s="257" t="s">
        <v>195</v>
      </c>
      <c r="AU91" s="257" t="s">
        <v>88</v>
      </c>
      <c r="AV91" s="13" t="s">
        <v>129</v>
      </c>
      <c r="AW91" s="13" t="s">
        <v>5</v>
      </c>
      <c r="AX91" s="13" t="s">
        <v>86</v>
      </c>
      <c r="AY91" s="257" t="s">
        <v>183</v>
      </c>
    </row>
    <row r="92" s="1" customFormat="1" ht="24" customHeight="1">
      <c r="B92" s="39"/>
      <c r="C92" s="218" t="s">
        <v>88</v>
      </c>
      <c r="D92" s="260" t="s">
        <v>185</v>
      </c>
      <c r="E92" s="219" t="s">
        <v>554</v>
      </c>
      <c r="F92" s="220" t="s">
        <v>555</v>
      </c>
      <c r="G92" s="221" t="s">
        <v>367</v>
      </c>
      <c r="H92" s="222">
        <v>20</v>
      </c>
      <c r="I92" s="223"/>
      <c r="J92" s="223"/>
      <c r="K92" s="224">
        <f>ROUND(P92*H92,2)</f>
        <v>0</v>
      </c>
      <c r="L92" s="220" t="s">
        <v>189</v>
      </c>
      <c r="M92" s="44"/>
      <c r="N92" s="225" t="s">
        <v>20</v>
      </c>
      <c r="O92" s="226" t="s">
        <v>47</v>
      </c>
      <c r="P92" s="227">
        <f>I92+J92</f>
        <v>0</v>
      </c>
      <c r="Q92" s="227">
        <f>ROUND(I92*H92,2)</f>
        <v>0</v>
      </c>
      <c r="R92" s="227">
        <f>ROUND(J92*H92,2)</f>
        <v>0</v>
      </c>
      <c r="S92" s="84"/>
      <c r="T92" s="228">
        <f>S92*H92</f>
        <v>0</v>
      </c>
      <c r="U92" s="228">
        <v>0.00018000000000000001</v>
      </c>
      <c r="V92" s="228">
        <f>U92*H92</f>
        <v>0.0036000000000000003</v>
      </c>
      <c r="W92" s="228">
        <v>0</v>
      </c>
      <c r="X92" s="228">
        <f>W92*H92</f>
        <v>0</v>
      </c>
      <c r="Y92" s="229" t="s">
        <v>20</v>
      </c>
      <c r="AR92" s="230" t="s">
        <v>129</v>
      </c>
      <c r="AT92" s="230" t="s">
        <v>185</v>
      </c>
      <c r="AU92" s="230" t="s">
        <v>88</v>
      </c>
      <c r="AY92" s="18" t="s">
        <v>183</v>
      </c>
      <c r="BE92" s="231">
        <f>IF(O92="základní",K92,0)</f>
        <v>0</v>
      </c>
      <c r="BF92" s="231">
        <f>IF(O92="snížená",K92,0)</f>
        <v>0</v>
      </c>
      <c r="BG92" s="231">
        <f>IF(O92="zákl. přenesená",K92,0)</f>
        <v>0</v>
      </c>
      <c r="BH92" s="231">
        <f>IF(O92="sníž. přenesená",K92,0)</f>
        <v>0</v>
      </c>
      <c r="BI92" s="231">
        <f>IF(O92="nulová",K92,0)</f>
        <v>0</v>
      </c>
      <c r="BJ92" s="18" t="s">
        <v>86</v>
      </c>
      <c r="BK92" s="231">
        <f>ROUND(P92*H92,2)</f>
        <v>0</v>
      </c>
      <c r="BL92" s="18" t="s">
        <v>129</v>
      </c>
      <c r="BM92" s="230" t="s">
        <v>556</v>
      </c>
    </row>
    <row r="93" s="1" customFormat="1">
      <c r="B93" s="39"/>
      <c r="C93" s="40"/>
      <c r="D93" s="232" t="s">
        <v>191</v>
      </c>
      <c r="E93" s="40"/>
      <c r="F93" s="233" t="s">
        <v>557</v>
      </c>
      <c r="G93" s="40"/>
      <c r="H93" s="40"/>
      <c r="I93" s="138"/>
      <c r="J93" s="138"/>
      <c r="K93" s="40"/>
      <c r="L93" s="40"/>
      <c r="M93" s="44"/>
      <c r="N93" s="234"/>
      <c r="O93" s="84"/>
      <c r="P93" s="84"/>
      <c r="Q93" s="84"/>
      <c r="R93" s="84"/>
      <c r="S93" s="84"/>
      <c r="T93" s="84"/>
      <c r="U93" s="84"/>
      <c r="V93" s="84"/>
      <c r="W93" s="84"/>
      <c r="X93" s="84"/>
      <c r="Y93" s="85"/>
      <c r="AT93" s="18" t="s">
        <v>191</v>
      </c>
      <c r="AU93" s="18" t="s">
        <v>88</v>
      </c>
    </row>
    <row r="94" s="1" customFormat="1">
      <c r="B94" s="39"/>
      <c r="C94" s="40"/>
      <c r="D94" s="232" t="s">
        <v>193</v>
      </c>
      <c r="E94" s="40"/>
      <c r="F94" s="235" t="s">
        <v>558</v>
      </c>
      <c r="G94" s="40"/>
      <c r="H94" s="40"/>
      <c r="I94" s="138"/>
      <c r="J94" s="138"/>
      <c r="K94" s="40"/>
      <c r="L94" s="40"/>
      <c r="M94" s="44"/>
      <c r="N94" s="234"/>
      <c r="O94" s="84"/>
      <c r="P94" s="84"/>
      <c r="Q94" s="84"/>
      <c r="R94" s="84"/>
      <c r="S94" s="84"/>
      <c r="T94" s="84"/>
      <c r="U94" s="84"/>
      <c r="V94" s="84"/>
      <c r="W94" s="84"/>
      <c r="X94" s="84"/>
      <c r="Y94" s="85"/>
      <c r="AT94" s="18" t="s">
        <v>193</v>
      </c>
      <c r="AU94" s="18" t="s">
        <v>88</v>
      </c>
    </row>
    <row r="95" s="12" customFormat="1">
      <c r="B95" s="236"/>
      <c r="C95" s="237"/>
      <c r="D95" s="232" t="s">
        <v>195</v>
      </c>
      <c r="E95" s="238" t="s">
        <v>20</v>
      </c>
      <c r="F95" s="239" t="s">
        <v>540</v>
      </c>
      <c r="G95" s="237"/>
      <c r="H95" s="240">
        <v>20</v>
      </c>
      <c r="I95" s="241"/>
      <c r="J95" s="241"/>
      <c r="K95" s="237"/>
      <c r="L95" s="237"/>
      <c r="M95" s="242"/>
      <c r="N95" s="243"/>
      <c r="O95" s="244"/>
      <c r="P95" s="244"/>
      <c r="Q95" s="244"/>
      <c r="R95" s="244"/>
      <c r="S95" s="244"/>
      <c r="T95" s="244"/>
      <c r="U95" s="244"/>
      <c r="V95" s="244"/>
      <c r="W95" s="244"/>
      <c r="X95" s="244"/>
      <c r="Y95" s="245"/>
      <c r="AT95" s="246" t="s">
        <v>195</v>
      </c>
      <c r="AU95" s="246" t="s">
        <v>88</v>
      </c>
      <c r="AV95" s="12" t="s">
        <v>88</v>
      </c>
      <c r="AW95" s="12" t="s">
        <v>5</v>
      </c>
      <c r="AX95" s="12" t="s">
        <v>78</v>
      </c>
      <c r="AY95" s="246" t="s">
        <v>183</v>
      </c>
    </row>
    <row r="96" s="13" customFormat="1">
      <c r="B96" s="247"/>
      <c r="C96" s="248"/>
      <c r="D96" s="232" t="s">
        <v>195</v>
      </c>
      <c r="E96" s="249" t="s">
        <v>20</v>
      </c>
      <c r="F96" s="250" t="s">
        <v>197</v>
      </c>
      <c r="G96" s="248"/>
      <c r="H96" s="251">
        <v>20</v>
      </c>
      <c r="I96" s="252"/>
      <c r="J96" s="252"/>
      <c r="K96" s="248"/>
      <c r="L96" s="248"/>
      <c r="M96" s="253"/>
      <c r="N96" s="254"/>
      <c r="O96" s="255"/>
      <c r="P96" s="255"/>
      <c r="Q96" s="255"/>
      <c r="R96" s="255"/>
      <c r="S96" s="255"/>
      <c r="T96" s="255"/>
      <c r="U96" s="255"/>
      <c r="V96" s="255"/>
      <c r="W96" s="255"/>
      <c r="X96" s="255"/>
      <c r="Y96" s="256"/>
      <c r="AT96" s="257" t="s">
        <v>195</v>
      </c>
      <c r="AU96" s="257" t="s">
        <v>88</v>
      </c>
      <c r="AV96" s="13" t="s">
        <v>129</v>
      </c>
      <c r="AW96" s="13" t="s">
        <v>5</v>
      </c>
      <c r="AX96" s="13" t="s">
        <v>86</v>
      </c>
      <c r="AY96" s="257" t="s">
        <v>183</v>
      </c>
    </row>
    <row r="97" s="1" customFormat="1" ht="24" customHeight="1">
      <c r="B97" s="39"/>
      <c r="C97" s="218" t="s">
        <v>205</v>
      </c>
      <c r="D97" s="260" t="s">
        <v>185</v>
      </c>
      <c r="E97" s="219" t="s">
        <v>559</v>
      </c>
      <c r="F97" s="220" t="s">
        <v>560</v>
      </c>
      <c r="G97" s="221" t="s">
        <v>200</v>
      </c>
      <c r="H97" s="222">
        <v>2</v>
      </c>
      <c r="I97" s="223"/>
      <c r="J97" s="223"/>
      <c r="K97" s="224">
        <f>ROUND(P97*H97,2)</f>
        <v>0</v>
      </c>
      <c r="L97" s="220" t="s">
        <v>189</v>
      </c>
      <c r="M97" s="44"/>
      <c r="N97" s="225" t="s">
        <v>20</v>
      </c>
      <c r="O97" s="226" t="s">
        <v>47</v>
      </c>
      <c r="P97" s="227">
        <f>I97+J97</f>
        <v>0</v>
      </c>
      <c r="Q97" s="227">
        <f>ROUND(I97*H97,2)</f>
        <v>0</v>
      </c>
      <c r="R97" s="227">
        <f>ROUND(J97*H97,2)</f>
        <v>0</v>
      </c>
      <c r="S97" s="84"/>
      <c r="T97" s="228">
        <f>S97*H97</f>
        <v>0</v>
      </c>
      <c r="U97" s="228">
        <v>0.00013999999999999999</v>
      </c>
      <c r="V97" s="228">
        <f>U97*H97</f>
        <v>0.00027999999999999998</v>
      </c>
      <c r="W97" s="228">
        <v>0</v>
      </c>
      <c r="X97" s="228">
        <f>W97*H97</f>
        <v>0</v>
      </c>
      <c r="Y97" s="229" t="s">
        <v>20</v>
      </c>
      <c r="AR97" s="230" t="s">
        <v>129</v>
      </c>
      <c r="AT97" s="230" t="s">
        <v>185</v>
      </c>
      <c r="AU97" s="230" t="s">
        <v>88</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561</v>
      </c>
    </row>
    <row r="98" s="1" customFormat="1">
      <c r="B98" s="39"/>
      <c r="C98" s="40"/>
      <c r="D98" s="232" t="s">
        <v>191</v>
      </c>
      <c r="E98" s="40"/>
      <c r="F98" s="233" t="s">
        <v>562</v>
      </c>
      <c r="G98" s="40"/>
      <c r="H98" s="40"/>
      <c r="I98" s="138"/>
      <c r="J98" s="138"/>
      <c r="K98" s="40"/>
      <c r="L98" s="40"/>
      <c r="M98" s="44"/>
      <c r="N98" s="234"/>
      <c r="O98" s="84"/>
      <c r="P98" s="84"/>
      <c r="Q98" s="84"/>
      <c r="R98" s="84"/>
      <c r="S98" s="84"/>
      <c r="T98" s="84"/>
      <c r="U98" s="84"/>
      <c r="V98" s="84"/>
      <c r="W98" s="84"/>
      <c r="X98" s="84"/>
      <c r="Y98" s="85"/>
      <c r="AT98" s="18" t="s">
        <v>191</v>
      </c>
      <c r="AU98" s="18" t="s">
        <v>88</v>
      </c>
    </row>
    <row r="99" s="1" customFormat="1">
      <c r="B99" s="39"/>
      <c r="C99" s="40"/>
      <c r="D99" s="232" t="s">
        <v>193</v>
      </c>
      <c r="E99" s="40"/>
      <c r="F99" s="235" t="s">
        <v>563</v>
      </c>
      <c r="G99" s="40"/>
      <c r="H99" s="40"/>
      <c r="I99" s="138"/>
      <c r="J99" s="138"/>
      <c r="K99" s="40"/>
      <c r="L99" s="40"/>
      <c r="M99" s="44"/>
      <c r="N99" s="234"/>
      <c r="O99" s="84"/>
      <c r="P99" s="84"/>
      <c r="Q99" s="84"/>
      <c r="R99" s="84"/>
      <c r="S99" s="84"/>
      <c r="T99" s="84"/>
      <c r="U99" s="84"/>
      <c r="V99" s="84"/>
      <c r="W99" s="84"/>
      <c r="X99" s="84"/>
      <c r="Y99" s="85"/>
      <c r="AT99" s="18" t="s">
        <v>193</v>
      </c>
      <c r="AU99" s="18" t="s">
        <v>88</v>
      </c>
    </row>
    <row r="100" s="12" customFormat="1">
      <c r="B100" s="236"/>
      <c r="C100" s="237"/>
      <c r="D100" s="232" t="s">
        <v>195</v>
      </c>
      <c r="E100" s="238" t="s">
        <v>20</v>
      </c>
      <c r="F100" s="239" t="s">
        <v>542</v>
      </c>
      <c r="G100" s="237"/>
      <c r="H100" s="240">
        <v>2</v>
      </c>
      <c r="I100" s="241"/>
      <c r="J100" s="241"/>
      <c r="K100" s="237"/>
      <c r="L100" s="237"/>
      <c r="M100" s="242"/>
      <c r="N100" s="243"/>
      <c r="O100" s="244"/>
      <c r="P100" s="244"/>
      <c r="Q100" s="244"/>
      <c r="R100" s="244"/>
      <c r="S100" s="244"/>
      <c r="T100" s="244"/>
      <c r="U100" s="244"/>
      <c r="V100" s="244"/>
      <c r="W100" s="244"/>
      <c r="X100" s="244"/>
      <c r="Y100" s="245"/>
      <c r="AT100" s="246" t="s">
        <v>195</v>
      </c>
      <c r="AU100" s="246" t="s">
        <v>88</v>
      </c>
      <c r="AV100" s="12" t="s">
        <v>88</v>
      </c>
      <c r="AW100" s="12" t="s">
        <v>5</v>
      </c>
      <c r="AX100" s="12" t="s">
        <v>78</v>
      </c>
      <c r="AY100" s="246" t="s">
        <v>183</v>
      </c>
    </row>
    <row r="101" s="13" customFormat="1">
      <c r="B101" s="247"/>
      <c r="C101" s="248"/>
      <c r="D101" s="232" t="s">
        <v>195</v>
      </c>
      <c r="E101" s="249" t="s">
        <v>20</v>
      </c>
      <c r="F101" s="250" t="s">
        <v>197</v>
      </c>
      <c r="G101" s="248"/>
      <c r="H101" s="251">
        <v>2</v>
      </c>
      <c r="I101" s="252"/>
      <c r="J101" s="252"/>
      <c r="K101" s="248"/>
      <c r="L101" s="248"/>
      <c r="M101" s="253"/>
      <c r="N101" s="254"/>
      <c r="O101" s="255"/>
      <c r="P101" s="255"/>
      <c r="Q101" s="255"/>
      <c r="R101" s="255"/>
      <c r="S101" s="255"/>
      <c r="T101" s="255"/>
      <c r="U101" s="255"/>
      <c r="V101" s="255"/>
      <c r="W101" s="255"/>
      <c r="X101" s="255"/>
      <c r="Y101" s="256"/>
      <c r="AT101" s="257" t="s">
        <v>195</v>
      </c>
      <c r="AU101" s="257" t="s">
        <v>88</v>
      </c>
      <c r="AV101" s="13" t="s">
        <v>129</v>
      </c>
      <c r="AW101" s="13" t="s">
        <v>5</v>
      </c>
      <c r="AX101" s="13" t="s">
        <v>86</v>
      </c>
      <c r="AY101" s="257" t="s">
        <v>183</v>
      </c>
    </row>
    <row r="102" s="1" customFormat="1" ht="24" customHeight="1">
      <c r="B102" s="39"/>
      <c r="C102" s="218" t="s">
        <v>129</v>
      </c>
      <c r="D102" s="260" t="s">
        <v>185</v>
      </c>
      <c r="E102" s="219" t="s">
        <v>564</v>
      </c>
      <c r="F102" s="220" t="s">
        <v>565</v>
      </c>
      <c r="G102" s="221" t="s">
        <v>200</v>
      </c>
      <c r="H102" s="222">
        <v>18</v>
      </c>
      <c r="I102" s="223"/>
      <c r="J102" s="223"/>
      <c r="K102" s="224">
        <f>ROUND(P102*H102,2)</f>
        <v>0</v>
      </c>
      <c r="L102" s="220" t="s">
        <v>189</v>
      </c>
      <c r="M102" s="44"/>
      <c r="N102" s="225" t="s">
        <v>20</v>
      </c>
      <c r="O102" s="226" t="s">
        <v>47</v>
      </c>
      <c r="P102" s="227">
        <f>I102+J102</f>
        <v>0</v>
      </c>
      <c r="Q102" s="227">
        <f>ROUND(I102*H102,2)</f>
        <v>0</v>
      </c>
      <c r="R102" s="227">
        <f>ROUND(J102*H102,2)</f>
        <v>0</v>
      </c>
      <c r="S102" s="84"/>
      <c r="T102" s="228">
        <f>S102*H102</f>
        <v>0</v>
      </c>
      <c r="U102" s="228">
        <v>0.00018000000000000001</v>
      </c>
      <c r="V102" s="228">
        <f>U102*H102</f>
        <v>0.0032400000000000003</v>
      </c>
      <c r="W102" s="228">
        <v>0</v>
      </c>
      <c r="X102" s="228">
        <f>W102*H102</f>
        <v>0</v>
      </c>
      <c r="Y102" s="229" t="s">
        <v>20</v>
      </c>
      <c r="AR102" s="230" t="s">
        <v>129</v>
      </c>
      <c r="AT102" s="230" t="s">
        <v>185</v>
      </c>
      <c r="AU102" s="230" t="s">
        <v>88</v>
      </c>
      <c r="AY102" s="18" t="s">
        <v>183</v>
      </c>
      <c r="BE102" s="231">
        <f>IF(O102="základní",K102,0)</f>
        <v>0</v>
      </c>
      <c r="BF102" s="231">
        <f>IF(O102="snížená",K102,0)</f>
        <v>0</v>
      </c>
      <c r="BG102" s="231">
        <f>IF(O102="zákl. přenesená",K102,0)</f>
        <v>0</v>
      </c>
      <c r="BH102" s="231">
        <f>IF(O102="sníž. přenesená",K102,0)</f>
        <v>0</v>
      </c>
      <c r="BI102" s="231">
        <f>IF(O102="nulová",K102,0)</f>
        <v>0</v>
      </c>
      <c r="BJ102" s="18" t="s">
        <v>86</v>
      </c>
      <c r="BK102" s="231">
        <f>ROUND(P102*H102,2)</f>
        <v>0</v>
      </c>
      <c r="BL102" s="18" t="s">
        <v>129</v>
      </c>
      <c r="BM102" s="230" t="s">
        <v>566</v>
      </c>
    </row>
    <row r="103" s="1" customFormat="1">
      <c r="B103" s="39"/>
      <c r="C103" s="40"/>
      <c r="D103" s="232" t="s">
        <v>191</v>
      </c>
      <c r="E103" s="40"/>
      <c r="F103" s="233" t="s">
        <v>567</v>
      </c>
      <c r="G103" s="40"/>
      <c r="H103" s="40"/>
      <c r="I103" s="138"/>
      <c r="J103" s="138"/>
      <c r="K103" s="40"/>
      <c r="L103" s="40"/>
      <c r="M103" s="44"/>
      <c r="N103" s="234"/>
      <c r="O103" s="84"/>
      <c r="P103" s="84"/>
      <c r="Q103" s="84"/>
      <c r="R103" s="84"/>
      <c r="S103" s="84"/>
      <c r="T103" s="84"/>
      <c r="U103" s="84"/>
      <c r="V103" s="84"/>
      <c r="W103" s="84"/>
      <c r="X103" s="84"/>
      <c r="Y103" s="85"/>
      <c r="AT103" s="18" t="s">
        <v>191</v>
      </c>
      <c r="AU103" s="18" t="s">
        <v>88</v>
      </c>
    </row>
    <row r="104" s="1" customFormat="1">
      <c r="B104" s="39"/>
      <c r="C104" s="40"/>
      <c r="D104" s="232" t="s">
        <v>193</v>
      </c>
      <c r="E104" s="40"/>
      <c r="F104" s="235" t="s">
        <v>563</v>
      </c>
      <c r="G104" s="40"/>
      <c r="H104" s="40"/>
      <c r="I104" s="138"/>
      <c r="J104" s="138"/>
      <c r="K104" s="40"/>
      <c r="L104" s="40"/>
      <c r="M104" s="44"/>
      <c r="N104" s="234"/>
      <c r="O104" s="84"/>
      <c r="P104" s="84"/>
      <c r="Q104" s="84"/>
      <c r="R104" s="84"/>
      <c r="S104" s="84"/>
      <c r="T104" s="84"/>
      <c r="U104" s="84"/>
      <c r="V104" s="84"/>
      <c r="W104" s="84"/>
      <c r="X104" s="84"/>
      <c r="Y104" s="85"/>
      <c r="AT104" s="18" t="s">
        <v>193</v>
      </c>
      <c r="AU104" s="18" t="s">
        <v>88</v>
      </c>
    </row>
    <row r="105" s="12" customFormat="1">
      <c r="B105" s="236"/>
      <c r="C105" s="237"/>
      <c r="D105" s="232" t="s">
        <v>195</v>
      </c>
      <c r="E105" s="238" t="s">
        <v>20</v>
      </c>
      <c r="F105" s="239" t="s">
        <v>543</v>
      </c>
      <c r="G105" s="237"/>
      <c r="H105" s="240">
        <v>18</v>
      </c>
      <c r="I105" s="241"/>
      <c r="J105" s="241"/>
      <c r="K105" s="237"/>
      <c r="L105" s="237"/>
      <c r="M105" s="242"/>
      <c r="N105" s="243"/>
      <c r="O105" s="244"/>
      <c r="P105" s="244"/>
      <c r="Q105" s="244"/>
      <c r="R105" s="244"/>
      <c r="S105" s="244"/>
      <c r="T105" s="244"/>
      <c r="U105" s="244"/>
      <c r="V105" s="244"/>
      <c r="W105" s="244"/>
      <c r="X105" s="244"/>
      <c r="Y105" s="245"/>
      <c r="AT105" s="246" t="s">
        <v>195</v>
      </c>
      <c r="AU105" s="246" t="s">
        <v>88</v>
      </c>
      <c r="AV105" s="12" t="s">
        <v>88</v>
      </c>
      <c r="AW105" s="12" t="s">
        <v>5</v>
      </c>
      <c r="AX105" s="12" t="s">
        <v>78</v>
      </c>
      <c r="AY105" s="246" t="s">
        <v>183</v>
      </c>
    </row>
    <row r="106" s="13" customFormat="1">
      <c r="B106" s="247"/>
      <c r="C106" s="248"/>
      <c r="D106" s="232" t="s">
        <v>195</v>
      </c>
      <c r="E106" s="249" t="s">
        <v>20</v>
      </c>
      <c r="F106" s="250" t="s">
        <v>197</v>
      </c>
      <c r="G106" s="248"/>
      <c r="H106" s="251">
        <v>18</v>
      </c>
      <c r="I106" s="252"/>
      <c r="J106" s="252"/>
      <c r="K106" s="248"/>
      <c r="L106" s="248"/>
      <c r="M106" s="253"/>
      <c r="N106" s="254"/>
      <c r="O106" s="255"/>
      <c r="P106" s="255"/>
      <c r="Q106" s="255"/>
      <c r="R106" s="255"/>
      <c r="S106" s="255"/>
      <c r="T106" s="255"/>
      <c r="U106" s="255"/>
      <c r="V106" s="255"/>
      <c r="W106" s="255"/>
      <c r="X106" s="255"/>
      <c r="Y106" s="256"/>
      <c r="AT106" s="257" t="s">
        <v>195</v>
      </c>
      <c r="AU106" s="257" t="s">
        <v>88</v>
      </c>
      <c r="AV106" s="13" t="s">
        <v>129</v>
      </c>
      <c r="AW106" s="13" t="s">
        <v>5</v>
      </c>
      <c r="AX106" s="13" t="s">
        <v>86</v>
      </c>
      <c r="AY106" s="257" t="s">
        <v>183</v>
      </c>
    </row>
    <row r="107" s="1" customFormat="1" ht="24" customHeight="1">
      <c r="B107" s="39"/>
      <c r="C107" s="218" t="s">
        <v>127</v>
      </c>
      <c r="D107" s="260" t="s">
        <v>185</v>
      </c>
      <c r="E107" s="219" t="s">
        <v>568</v>
      </c>
      <c r="F107" s="220" t="s">
        <v>569</v>
      </c>
      <c r="G107" s="221" t="s">
        <v>200</v>
      </c>
      <c r="H107" s="222">
        <v>1</v>
      </c>
      <c r="I107" s="223"/>
      <c r="J107" s="223"/>
      <c r="K107" s="224">
        <f>ROUND(P107*H107,2)</f>
        <v>0</v>
      </c>
      <c r="L107" s="220" t="s">
        <v>189</v>
      </c>
      <c r="M107" s="44"/>
      <c r="N107" s="225" t="s">
        <v>20</v>
      </c>
      <c r="O107" s="226" t="s">
        <v>47</v>
      </c>
      <c r="P107" s="227">
        <f>I107+J107</f>
        <v>0</v>
      </c>
      <c r="Q107" s="227">
        <f>ROUND(I107*H107,2)</f>
        <v>0</v>
      </c>
      <c r="R107" s="227">
        <f>ROUND(J107*H107,2)</f>
        <v>0</v>
      </c>
      <c r="S107" s="84"/>
      <c r="T107" s="228">
        <f>S107*H107</f>
        <v>0</v>
      </c>
      <c r="U107" s="228">
        <v>0.00018000000000000001</v>
      </c>
      <c r="V107" s="228">
        <f>U107*H107</f>
        <v>0.00018000000000000001</v>
      </c>
      <c r="W107" s="228">
        <v>0</v>
      </c>
      <c r="X107" s="228">
        <f>W107*H107</f>
        <v>0</v>
      </c>
      <c r="Y107" s="229" t="s">
        <v>20</v>
      </c>
      <c r="AR107" s="230" t="s">
        <v>129</v>
      </c>
      <c r="AT107" s="230" t="s">
        <v>185</v>
      </c>
      <c r="AU107" s="230" t="s">
        <v>88</v>
      </c>
      <c r="AY107" s="18" t="s">
        <v>183</v>
      </c>
      <c r="BE107" s="231">
        <f>IF(O107="základní",K107,0)</f>
        <v>0</v>
      </c>
      <c r="BF107" s="231">
        <f>IF(O107="snížená",K107,0)</f>
        <v>0</v>
      </c>
      <c r="BG107" s="231">
        <f>IF(O107="zákl. přenesená",K107,0)</f>
        <v>0</v>
      </c>
      <c r="BH107" s="231">
        <f>IF(O107="sníž. přenesená",K107,0)</f>
        <v>0</v>
      </c>
      <c r="BI107" s="231">
        <f>IF(O107="nulová",K107,0)</f>
        <v>0</v>
      </c>
      <c r="BJ107" s="18" t="s">
        <v>86</v>
      </c>
      <c r="BK107" s="231">
        <f>ROUND(P107*H107,2)</f>
        <v>0</v>
      </c>
      <c r="BL107" s="18" t="s">
        <v>129</v>
      </c>
      <c r="BM107" s="230" t="s">
        <v>570</v>
      </c>
    </row>
    <row r="108" s="1" customFormat="1">
      <c r="B108" s="39"/>
      <c r="C108" s="40"/>
      <c r="D108" s="232" t="s">
        <v>191</v>
      </c>
      <c r="E108" s="40"/>
      <c r="F108" s="233" t="s">
        <v>571</v>
      </c>
      <c r="G108" s="40"/>
      <c r="H108" s="40"/>
      <c r="I108" s="138"/>
      <c r="J108" s="138"/>
      <c r="K108" s="40"/>
      <c r="L108" s="40"/>
      <c r="M108" s="44"/>
      <c r="N108" s="234"/>
      <c r="O108" s="84"/>
      <c r="P108" s="84"/>
      <c r="Q108" s="84"/>
      <c r="R108" s="84"/>
      <c r="S108" s="84"/>
      <c r="T108" s="84"/>
      <c r="U108" s="84"/>
      <c r="V108" s="84"/>
      <c r="W108" s="84"/>
      <c r="X108" s="84"/>
      <c r="Y108" s="85"/>
      <c r="AT108" s="18" t="s">
        <v>191</v>
      </c>
      <c r="AU108" s="18" t="s">
        <v>88</v>
      </c>
    </row>
    <row r="109" s="1" customFormat="1">
      <c r="B109" s="39"/>
      <c r="C109" s="40"/>
      <c r="D109" s="232" t="s">
        <v>193</v>
      </c>
      <c r="E109" s="40"/>
      <c r="F109" s="235" t="s">
        <v>563</v>
      </c>
      <c r="G109" s="40"/>
      <c r="H109" s="40"/>
      <c r="I109" s="138"/>
      <c r="J109" s="138"/>
      <c r="K109" s="40"/>
      <c r="L109" s="40"/>
      <c r="M109" s="44"/>
      <c r="N109" s="234"/>
      <c r="O109" s="84"/>
      <c r="P109" s="84"/>
      <c r="Q109" s="84"/>
      <c r="R109" s="84"/>
      <c r="S109" s="84"/>
      <c r="T109" s="84"/>
      <c r="U109" s="84"/>
      <c r="V109" s="84"/>
      <c r="W109" s="84"/>
      <c r="X109" s="84"/>
      <c r="Y109" s="85"/>
      <c r="AT109" s="18" t="s">
        <v>193</v>
      </c>
      <c r="AU109" s="18" t="s">
        <v>88</v>
      </c>
    </row>
    <row r="110" s="12" customFormat="1">
      <c r="B110" s="236"/>
      <c r="C110" s="237"/>
      <c r="D110" s="232" t="s">
        <v>195</v>
      </c>
      <c r="E110" s="238" t="s">
        <v>20</v>
      </c>
      <c r="F110" s="239" t="s">
        <v>544</v>
      </c>
      <c r="G110" s="237"/>
      <c r="H110" s="240">
        <v>1</v>
      </c>
      <c r="I110" s="241"/>
      <c r="J110" s="241"/>
      <c r="K110" s="237"/>
      <c r="L110" s="237"/>
      <c r="M110" s="242"/>
      <c r="N110" s="243"/>
      <c r="O110" s="244"/>
      <c r="P110" s="244"/>
      <c r="Q110" s="244"/>
      <c r="R110" s="244"/>
      <c r="S110" s="244"/>
      <c r="T110" s="244"/>
      <c r="U110" s="244"/>
      <c r="V110" s="244"/>
      <c r="W110" s="244"/>
      <c r="X110" s="244"/>
      <c r="Y110" s="245"/>
      <c r="AT110" s="246" t="s">
        <v>195</v>
      </c>
      <c r="AU110" s="246" t="s">
        <v>88</v>
      </c>
      <c r="AV110" s="12" t="s">
        <v>88</v>
      </c>
      <c r="AW110" s="12" t="s">
        <v>5</v>
      </c>
      <c r="AX110" s="12" t="s">
        <v>78</v>
      </c>
      <c r="AY110" s="246" t="s">
        <v>183</v>
      </c>
    </row>
    <row r="111" s="13" customFormat="1">
      <c r="B111" s="247"/>
      <c r="C111" s="248"/>
      <c r="D111" s="232" t="s">
        <v>195</v>
      </c>
      <c r="E111" s="249" t="s">
        <v>20</v>
      </c>
      <c r="F111" s="250" t="s">
        <v>197</v>
      </c>
      <c r="G111" s="248"/>
      <c r="H111" s="251">
        <v>1</v>
      </c>
      <c r="I111" s="252"/>
      <c r="J111" s="252"/>
      <c r="K111" s="248"/>
      <c r="L111" s="248"/>
      <c r="M111" s="253"/>
      <c r="N111" s="254"/>
      <c r="O111" s="255"/>
      <c r="P111" s="255"/>
      <c r="Q111" s="255"/>
      <c r="R111" s="255"/>
      <c r="S111" s="255"/>
      <c r="T111" s="255"/>
      <c r="U111" s="255"/>
      <c r="V111" s="255"/>
      <c r="W111" s="255"/>
      <c r="X111" s="255"/>
      <c r="Y111" s="256"/>
      <c r="AT111" s="257" t="s">
        <v>195</v>
      </c>
      <c r="AU111" s="257" t="s">
        <v>88</v>
      </c>
      <c r="AV111" s="13" t="s">
        <v>129</v>
      </c>
      <c r="AW111" s="13" t="s">
        <v>5</v>
      </c>
      <c r="AX111" s="13" t="s">
        <v>86</v>
      </c>
      <c r="AY111" s="257" t="s">
        <v>183</v>
      </c>
    </row>
    <row r="112" s="1" customFormat="1" ht="24" customHeight="1">
      <c r="B112" s="39"/>
      <c r="C112" s="218" t="s">
        <v>221</v>
      </c>
      <c r="D112" s="218" t="s">
        <v>185</v>
      </c>
      <c r="E112" s="219" t="s">
        <v>573</v>
      </c>
      <c r="F112" s="220" t="s">
        <v>574</v>
      </c>
      <c r="G112" s="221" t="s">
        <v>200</v>
      </c>
      <c r="H112" s="222">
        <v>18</v>
      </c>
      <c r="I112" s="223"/>
      <c r="J112" s="223"/>
      <c r="K112" s="224">
        <f>ROUND(P112*H112,2)</f>
        <v>0</v>
      </c>
      <c r="L112" s="220" t="s">
        <v>189</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88</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575</v>
      </c>
    </row>
    <row r="113" s="1" customFormat="1">
      <c r="B113" s="39"/>
      <c r="C113" s="40"/>
      <c r="D113" s="232" t="s">
        <v>191</v>
      </c>
      <c r="E113" s="40"/>
      <c r="F113" s="233" t="s">
        <v>576</v>
      </c>
      <c r="G113" s="40"/>
      <c r="H113" s="40"/>
      <c r="I113" s="138"/>
      <c r="J113" s="138"/>
      <c r="K113" s="40"/>
      <c r="L113" s="40"/>
      <c r="M113" s="44"/>
      <c r="N113" s="234"/>
      <c r="O113" s="84"/>
      <c r="P113" s="84"/>
      <c r="Q113" s="84"/>
      <c r="R113" s="84"/>
      <c r="S113" s="84"/>
      <c r="T113" s="84"/>
      <c r="U113" s="84"/>
      <c r="V113" s="84"/>
      <c r="W113" s="84"/>
      <c r="X113" s="84"/>
      <c r="Y113" s="85"/>
      <c r="AT113" s="18" t="s">
        <v>191</v>
      </c>
      <c r="AU113" s="18" t="s">
        <v>88</v>
      </c>
    </row>
    <row r="114" s="1" customFormat="1">
      <c r="B114" s="39"/>
      <c r="C114" s="40"/>
      <c r="D114" s="232" t="s">
        <v>193</v>
      </c>
      <c r="E114" s="40"/>
      <c r="F114" s="235" t="s">
        <v>577</v>
      </c>
      <c r="G114" s="40"/>
      <c r="H114" s="40"/>
      <c r="I114" s="138"/>
      <c r="J114" s="138"/>
      <c r="K114" s="40"/>
      <c r="L114" s="40"/>
      <c r="M114" s="44"/>
      <c r="N114" s="234"/>
      <c r="O114" s="84"/>
      <c r="P114" s="84"/>
      <c r="Q114" s="84"/>
      <c r="R114" s="84"/>
      <c r="S114" s="84"/>
      <c r="T114" s="84"/>
      <c r="U114" s="84"/>
      <c r="V114" s="84"/>
      <c r="W114" s="84"/>
      <c r="X114" s="84"/>
      <c r="Y114" s="85"/>
      <c r="AT114" s="18" t="s">
        <v>193</v>
      </c>
      <c r="AU114" s="18" t="s">
        <v>88</v>
      </c>
    </row>
    <row r="115" s="12" customFormat="1">
      <c r="B115" s="236"/>
      <c r="C115" s="237"/>
      <c r="D115" s="232" t="s">
        <v>195</v>
      </c>
      <c r="E115" s="238" t="s">
        <v>20</v>
      </c>
      <c r="F115" s="239" t="s">
        <v>1089</v>
      </c>
      <c r="G115" s="237"/>
      <c r="H115" s="240">
        <v>18</v>
      </c>
      <c r="I115" s="241"/>
      <c r="J115" s="241"/>
      <c r="K115" s="237"/>
      <c r="L115" s="237"/>
      <c r="M115" s="242"/>
      <c r="N115" s="243"/>
      <c r="O115" s="244"/>
      <c r="P115" s="244"/>
      <c r="Q115" s="244"/>
      <c r="R115" s="244"/>
      <c r="S115" s="244"/>
      <c r="T115" s="244"/>
      <c r="U115" s="244"/>
      <c r="V115" s="244"/>
      <c r="W115" s="244"/>
      <c r="X115" s="244"/>
      <c r="Y115" s="245"/>
      <c r="AT115" s="246" t="s">
        <v>195</v>
      </c>
      <c r="AU115" s="246" t="s">
        <v>88</v>
      </c>
      <c r="AV115" s="12" t="s">
        <v>88</v>
      </c>
      <c r="AW115" s="12" t="s">
        <v>5</v>
      </c>
      <c r="AX115" s="12" t="s">
        <v>78</v>
      </c>
      <c r="AY115" s="246" t="s">
        <v>183</v>
      </c>
    </row>
    <row r="116" s="13" customFormat="1">
      <c r="B116" s="247"/>
      <c r="C116" s="248"/>
      <c r="D116" s="232" t="s">
        <v>195</v>
      </c>
      <c r="E116" s="249" t="s">
        <v>543</v>
      </c>
      <c r="F116" s="250" t="s">
        <v>197</v>
      </c>
      <c r="G116" s="248"/>
      <c r="H116" s="251">
        <v>18</v>
      </c>
      <c r="I116" s="252"/>
      <c r="J116" s="252"/>
      <c r="K116" s="248"/>
      <c r="L116" s="248"/>
      <c r="M116" s="253"/>
      <c r="N116" s="254"/>
      <c r="O116" s="255"/>
      <c r="P116" s="255"/>
      <c r="Q116" s="255"/>
      <c r="R116" s="255"/>
      <c r="S116" s="255"/>
      <c r="T116" s="255"/>
      <c r="U116" s="255"/>
      <c r="V116" s="255"/>
      <c r="W116" s="255"/>
      <c r="X116" s="255"/>
      <c r="Y116" s="256"/>
      <c r="AT116" s="257" t="s">
        <v>195</v>
      </c>
      <c r="AU116" s="257" t="s">
        <v>88</v>
      </c>
      <c r="AV116" s="13" t="s">
        <v>129</v>
      </c>
      <c r="AW116" s="13" t="s">
        <v>5</v>
      </c>
      <c r="AX116" s="13" t="s">
        <v>86</v>
      </c>
      <c r="AY116" s="257" t="s">
        <v>183</v>
      </c>
    </row>
    <row r="117" s="1" customFormat="1" ht="24" customHeight="1">
      <c r="B117" s="39"/>
      <c r="C117" s="218" t="s">
        <v>230</v>
      </c>
      <c r="D117" s="218" t="s">
        <v>185</v>
      </c>
      <c r="E117" s="219" t="s">
        <v>579</v>
      </c>
      <c r="F117" s="220" t="s">
        <v>580</v>
      </c>
      <c r="G117" s="221" t="s">
        <v>200</v>
      </c>
      <c r="H117" s="222">
        <v>1</v>
      </c>
      <c r="I117" s="223"/>
      <c r="J117" s="223"/>
      <c r="K117" s="224">
        <f>ROUND(P117*H117,2)</f>
        <v>0</v>
      </c>
      <c r="L117" s="220" t="s">
        <v>189</v>
      </c>
      <c r="M117" s="44"/>
      <c r="N117" s="225" t="s">
        <v>20</v>
      </c>
      <c r="O117" s="226" t="s">
        <v>47</v>
      </c>
      <c r="P117" s="227">
        <f>I117+J117</f>
        <v>0</v>
      </c>
      <c r="Q117" s="227">
        <f>ROUND(I117*H117,2)</f>
        <v>0</v>
      </c>
      <c r="R117" s="227">
        <f>ROUND(J117*H117,2)</f>
        <v>0</v>
      </c>
      <c r="S117" s="84"/>
      <c r="T117" s="228">
        <f>S117*H117</f>
        <v>0</v>
      </c>
      <c r="U117" s="228">
        <v>0</v>
      </c>
      <c r="V117" s="228">
        <f>U117*H117</f>
        <v>0</v>
      </c>
      <c r="W117" s="228">
        <v>0</v>
      </c>
      <c r="X117" s="228">
        <f>W117*H117</f>
        <v>0</v>
      </c>
      <c r="Y117" s="229" t="s">
        <v>20</v>
      </c>
      <c r="AR117" s="230" t="s">
        <v>129</v>
      </c>
      <c r="AT117" s="230" t="s">
        <v>185</v>
      </c>
      <c r="AU117" s="230" t="s">
        <v>88</v>
      </c>
      <c r="AY117" s="18" t="s">
        <v>183</v>
      </c>
      <c r="BE117" s="231">
        <f>IF(O117="základní",K117,0)</f>
        <v>0</v>
      </c>
      <c r="BF117" s="231">
        <f>IF(O117="snížená",K117,0)</f>
        <v>0</v>
      </c>
      <c r="BG117" s="231">
        <f>IF(O117="zákl. přenesená",K117,0)</f>
        <v>0</v>
      </c>
      <c r="BH117" s="231">
        <f>IF(O117="sníž. přenesená",K117,0)</f>
        <v>0</v>
      </c>
      <c r="BI117" s="231">
        <f>IF(O117="nulová",K117,0)</f>
        <v>0</v>
      </c>
      <c r="BJ117" s="18" t="s">
        <v>86</v>
      </c>
      <c r="BK117" s="231">
        <f>ROUND(P117*H117,2)</f>
        <v>0</v>
      </c>
      <c r="BL117" s="18" t="s">
        <v>129</v>
      </c>
      <c r="BM117" s="230" t="s">
        <v>581</v>
      </c>
    </row>
    <row r="118" s="1" customFormat="1">
      <c r="B118" s="39"/>
      <c r="C118" s="40"/>
      <c r="D118" s="232" t="s">
        <v>191</v>
      </c>
      <c r="E118" s="40"/>
      <c r="F118" s="233" t="s">
        <v>582</v>
      </c>
      <c r="G118" s="40"/>
      <c r="H118" s="40"/>
      <c r="I118" s="138"/>
      <c r="J118" s="138"/>
      <c r="K118" s="40"/>
      <c r="L118" s="40"/>
      <c r="M118" s="44"/>
      <c r="N118" s="234"/>
      <c r="O118" s="84"/>
      <c r="P118" s="84"/>
      <c r="Q118" s="84"/>
      <c r="R118" s="84"/>
      <c r="S118" s="84"/>
      <c r="T118" s="84"/>
      <c r="U118" s="84"/>
      <c r="V118" s="84"/>
      <c r="W118" s="84"/>
      <c r="X118" s="84"/>
      <c r="Y118" s="85"/>
      <c r="AT118" s="18" t="s">
        <v>191</v>
      </c>
      <c r="AU118" s="18" t="s">
        <v>88</v>
      </c>
    </row>
    <row r="119" s="1" customFormat="1">
      <c r="B119" s="39"/>
      <c r="C119" s="40"/>
      <c r="D119" s="232" t="s">
        <v>193</v>
      </c>
      <c r="E119" s="40"/>
      <c r="F119" s="235" t="s">
        <v>577</v>
      </c>
      <c r="G119" s="40"/>
      <c r="H119" s="40"/>
      <c r="I119" s="138"/>
      <c r="J119" s="138"/>
      <c r="K119" s="40"/>
      <c r="L119" s="40"/>
      <c r="M119" s="44"/>
      <c r="N119" s="234"/>
      <c r="O119" s="84"/>
      <c r="P119" s="84"/>
      <c r="Q119" s="84"/>
      <c r="R119" s="84"/>
      <c r="S119" s="84"/>
      <c r="T119" s="84"/>
      <c r="U119" s="84"/>
      <c r="V119" s="84"/>
      <c r="W119" s="84"/>
      <c r="X119" s="84"/>
      <c r="Y119" s="85"/>
      <c r="AT119" s="18" t="s">
        <v>193</v>
      </c>
      <c r="AU119" s="18" t="s">
        <v>88</v>
      </c>
    </row>
    <row r="120" s="12" customFormat="1">
      <c r="B120" s="236"/>
      <c r="C120" s="237"/>
      <c r="D120" s="232" t="s">
        <v>195</v>
      </c>
      <c r="E120" s="238" t="s">
        <v>20</v>
      </c>
      <c r="F120" s="239" t="s">
        <v>944</v>
      </c>
      <c r="G120" s="237"/>
      <c r="H120" s="240">
        <v>1</v>
      </c>
      <c r="I120" s="241"/>
      <c r="J120" s="241"/>
      <c r="K120" s="237"/>
      <c r="L120" s="237"/>
      <c r="M120" s="242"/>
      <c r="N120" s="243"/>
      <c r="O120" s="244"/>
      <c r="P120" s="244"/>
      <c r="Q120" s="244"/>
      <c r="R120" s="244"/>
      <c r="S120" s="244"/>
      <c r="T120" s="244"/>
      <c r="U120" s="244"/>
      <c r="V120" s="244"/>
      <c r="W120" s="244"/>
      <c r="X120" s="244"/>
      <c r="Y120" s="245"/>
      <c r="AT120" s="246" t="s">
        <v>195</v>
      </c>
      <c r="AU120" s="246" t="s">
        <v>88</v>
      </c>
      <c r="AV120" s="12" t="s">
        <v>88</v>
      </c>
      <c r="AW120" s="12" t="s">
        <v>5</v>
      </c>
      <c r="AX120" s="12" t="s">
        <v>78</v>
      </c>
      <c r="AY120" s="246" t="s">
        <v>183</v>
      </c>
    </row>
    <row r="121" s="13" customFormat="1">
      <c r="B121" s="247"/>
      <c r="C121" s="248"/>
      <c r="D121" s="232" t="s">
        <v>195</v>
      </c>
      <c r="E121" s="249" t="s">
        <v>544</v>
      </c>
      <c r="F121" s="250" t="s">
        <v>197</v>
      </c>
      <c r="G121" s="248"/>
      <c r="H121" s="251">
        <v>1</v>
      </c>
      <c r="I121" s="252"/>
      <c r="J121" s="252"/>
      <c r="K121" s="248"/>
      <c r="L121" s="248"/>
      <c r="M121" s="253"/>
      <c r="N121" s="254"/>
      <c r="O121" s="255"/>
      <c r="P121" s="255"/>
      <c r="Q121" s="255"/>
      <c r="R121" s="255"/>
      <c r="S121" s="255"/>
      <c r="T121" s="255"/>
      <c r="U121" s="255"/>
      <c r="V121" s="255"/>
      <c r="W121" s="255"/>
      <c r="X121" s="255"/>
      <c r="Y121" s="256"/>
      <c r="AT121" s="257" t="s">
        <v>195</v>
      </c>
      <c r="AU121" s="257" t="s">
        <v>88</v>
      </c>
      <c r="AV121" s="13" t="s">
        <v>129</v>
      </c>
      <c r="AW121" s="13" t="s">
        <v>5</v>
      </c>
      <c r="AX121" s="13" t="s">
        <v>86</v>
      </c>
      <c r="AY121" s="257" t="s">
        <v>183</v>
      </c>
    </row>
    <row r="122" s="1" customFormat="1" ht="24" customHeight="1">
      <c r="B122" s="39"/>
      <c r="C122" s="218" t="s">
        <v>236</v>
      </c>
      <c r="D122" s="218" t="s">
        <v>185</v>
      </c>
      <c r="E122" s="219" t="s">
        <v>599</v>
      </c>
      <c r="F122" s="220" t="s">
        <v>600</v>
      </c>
      <c r="G122" s="221" t="s">
        <v>200</v>
      </c>
      <c r="H122" s="222">
        <v>2</v>
      </c>
      <c r="I122" s="223"/>
      <c r="J122" s="223"/>
      <c r="K122" s="224">
        <f>ROUND(P122*H122,2)</f>
        <v>0</v>
      </c>
      <c r="L122" s="220" t="s">
        <v>189</v>
      </c>
      <c r="M122" s="44"/>
      <c r="N122" s="225" t="s">
        <v>20</v>
      </c>
      <c r="O122" s="226" t="s">
        <v>47</v>
      </c>
      <c r="P122" s="227">
        <f>I122+J122</f>
        <v>0</v>
      </c>
      <c r="Q122" s="227">
        <f>ROUND(I122*H122,2)</f>
        <v>0</v>
      </c>
      <c r="R122" s="227">
        <f>ROUND(J122*H122,2)</f>
        <v>0</v>
      </c>
      <c r="S122" s="84"/>
      <c r="T122" s="228">
        <f>S122*H122</f>
        <v>0</v>
      </c>
      <c r="U122" s="228">
        <v>0</v>
      </c>
      <c r="V122" s="228">
        <f>U122*H122</f>
        <v>0</v>
      </c>
      <c r="W122" s="228">
        <v>0</v>
      </c>
      <c r="X122" s="228">
        <f>W122*H122</f>
        <v>0</v>
      </c>
      <c r="Y122" s="229" t="s">
        <v>20</v>
      </c>
      <c r="AR122" s="230" t="s">
        <v>129</v>
      </c>
      <c r="AT122" s="230" t="s">
        <v>185</v>
      </c>
      <c r="AU122" s="230" t="s">
        <v>88</v>
      </c>
      <c r="AY122" s="18" t="s">
        <v>183</v>
      </c>
      <c r="BE122" s="231">
        <f>IF(O122="základní",K122,0)</f>
        <v>0</v>
      </c>
      <c r="BF122" s="231">
        <f>IF(O122="snížená",K122,0)</f>
        <v>0</v>
      </c>
      <c r="BG122" s="231">
        <f>IF(O122="zákl. přenesená",K122,0)</f>
        <v>0</v>
      </c>
      <c r="BH122" s="231">
        <f>IF(O122="sníž. přenesená",K122,0)</f>
        <v>0</v>
      </c>
      <c r="BI122" s="231">
        <f>IF(O122="nulová",K122,0)</f>
        <v>0</v>
      </c>
      <c r="BJ122" s="18" t="s">
        <v>86</v>
      </c>
      <c r="BK122" s="231">
        <f>ROUND(P122*H122,2)</f>
        <v>0</v>
      </c>
      <c r="BL122" s="18" t="s">
        <v>129</v>
      </c>
      <c r="BM122" s="230" t="s">
        <v>601</v>
      </c>
    </row>
    <row r="123" s="1" customFormat="1">
      <c r="B123" s="39"/>
      <c r="C123" s="40"/>
      <c r="D123" s="232" t="s">
        <v>191</v>
      </c>
      <c r="E123" s="40"/>
      <c r="F123" s="233" t="s">
        <v>602</v>
      </c>
      <c r="G123" s="40"/>
      <c r="H123" s="40"/>
      <c r="I123" s="138"/>
      <c r="J123" s="138"/>
      <c r="K123" s="40"/>
      <c r="L123" s="40"/>
      <c r="M123" s="44"/>
      <c r="N123" s="234"/>
      <c r="O123" s="84"/>
      <c r="P123" s="84"/>
      <c r="Q123" s="84"/>
      <c r="R123" s="84"/>
      <c r="S123" s="84"/>
      <c r="T123" s="84"/>
      <c r="U123" s="84"/>
      <c r="V123" s="84"/>
      <c r="W123" s="84"/>
      <c r="X123" s="84"/>
      <c r="Y123" s="85"/>
      <c r="AT123" s="18" t="s">
        <v>191</v>
      </c>
      <c r="AU123" s="18" t="s">
        <v>88</v>
      </c>
    </row>
    <row r="124" s="1" customFormat="1">
      <c r="B124" s="39"/>
      <c r="C124" s="40"/>
      <c r="D124" s="232" t="s">
        <v>193</v>
      </c>
      <c r="E124" s="40"/>
      <c r="F124" s="235" t="s">
        <v>577</v>
      </c>
      <c r="G124" s="40"/>
      <c r="H124" s="40"/>
      <c r="I124" s="138"/>
      <c r="J124" s="138"/>
      <c r="K124" s="40"/>
      <c r="L124" s="40"/>
      <c r="M124" s="44"/>
      <c r="N124" s="234"/>
      <c r="O124" s="84"/>
      <c r="P124" s="84"/>
      <c r="Q124" s="84"/>
      <c r="R124" s="84"/>
      <c r="S124" s="84"/>
      <c r="T124" s="84"/>
      <c r="U124" s="84"/>
      <c r="V124" s="84"/>
      <c r="W124" s="84"/>
      <c r="X124" s="84"/>
      <c r="Y124" s="85"/>
      <c r="AT124" s="18" t="s">
        <v>193</v>
      </c>
      <c r="AU124" s="18" t="s">
        <v>88</v>
      </c>
    </row>
    <row r="125" s="12" customFormat="1">
      <c r="B125" s="236"/>
      <c r="C125" s="237"/>
      <c r="D125" s="232" t="s">
        <v>195</v>
      </c>
      <c r="E125" s="238" t="s">
        <v>20</v>
      </c>
      <c r="F125" s="239" t="s">
        <v>1090</v>
      </c>
      <c r="G125" s="237"/>
      <c r="H125" s="240">
        <v>2</v>
      </c>
      <c r="I125" s="241"/>
      <c r="J125" s="241"/>
      <c r="K125" s="237"/>
      <c r="L125" s="237"/>
      <c r="M125" s="242"/>
      <c r="N125" s="243"/>
      <c r="O125" s="244"/>
      <c r="P125" s="244"/>
      <c r="Q125" s="244"/>
      <c r="R125" s="244"/>
      <c r="S125" s="244"/>
      <c r="T125" s="244"/>
      <c r="U125" s="244"/>
      <c r="V125" s="244"/>
      <c r="W125" s="244"/>
      <c r="X125" s="244"/>
      <c r="Y125" s="245"/>
      <c r="AT125" s="246" t="s">
        <v>195</v>
      </c>
      <c r="AU125" s="246" t="s">
        <v>88</v>
      </c>
      <c r="AV125" s="12" t="s">
        <v>88</v>
      </c>
      <c r="AW125" s="12" t="s">
        <v>5</v>
      </c>
      <c r="AX125" s="12" t="s">
        <v>78</v>
      </c>
      <c r="AY125" s="246" t="s">
        <v>183</v>
      </c>
    </row>
    <row r="126" s="13" customFormat="1">
      <c r="B126" s="247"/>
      <c r="C126" s="248"/>
      <c r="D126" s="232" t="s">
        <v>195</v>
      </c>
      <c r="E126" s="249" t="s">
        <v>542</v>
      </c>
      <c r="F126" s="250" t="s">
        <v>197</v>
      </c>
      <c r="G126" s="248"/>
      <c r="H126" s="251">
        <v>2</v>
      </c>
      <c r="I126" s="252"/>
      <c r="J126" s="252"/>
      <c r="K126" s="248"/>
      <c r="L126" s="248"/>
      <c r="M126" s="253"/>
      <c r="N126" s="254"/>
      <c r="O126" s="255"/>
      <c r="P126" s="255"/>
      <c r="Q126" s="255"/>
      <c r="R126" s="255"/>
      <c r="S126" s="255"/>
      <c r="T126" s="255"/>
      <c r="U126" s="255"/>
      <c r="V126" s="255"/>
      <c r="W126" s="255"/>
      <c r="X126" s="255"/>
      <c r="Y126" s="256"/>
      <c r="AT126" s="257" t="s">
        <v>195</v>
      </c>
      <c r="AU126" s="257" t="s">
        <v>88</v>
      </c>
      <c r="AV126" s="13" t="s">
        <v>129</v>
      </c>
      <c r="AW126" s="13" t="s">
        <v>5</v>
      </c>
      <c r="AX126" s="13" t="s">
        <v>86</v>
      </c>
      <c r="AY126" s="257" t="s">
        <v>183</v>
      </c>
    </row>
    <row r="127" s="1" customFormat="1" ht="24" customHeight="1">
      <c r="B127" s="39"/>
      <c r="C127" s="218" t="s">
        <v>246</v>
      </c>
      <c r="D127" s="260" t="s">
        <v>185</v>
      </c>
      <c r="E127" s="219" t="s">
        <v>610</v>
      </c>
      <c r="F127" s="220" t="s">
        <v>611</v>
      </c>
      <c r="G127" s="221" t="s">
        <v>200</v>
      </c>
      <c r="H127" s="222">
        <v>18</v>
      </c>
      <c r="I127" s="223"/>
      <c r="J127" s="223"/>
      <c r="K127" s="224">
        <f>ROUND(P127*H127,2)</f>
        <v>0</v>
      </c>
      <c r="L127" s="220" t="s">
        <v>189</v>
      </c>
      <c r="M127" s="44"/>
      <c r="N127" s="225" t="s">
        <v>20</v>
      </c>
      <c r="O127" s="226" t="s">
        <v>47</v>
      </c>
      <c r="P127" s="227">
        <f>I127+J127</f>
        <v>0</v>
      </c>
      <c r="Q127" s="227">
        <f>ROUND(I127*H127,2)</f>
        <v>0</v>
      </c>
      <c r="R127" s="227">
        <f>ROUND(J127*H127,2)</f>
        <v>0</v>
      </c>
      <c r="S127" s="84"/>
      <c r="T127" s="228">
        <f>S127*H127</f>
        <v>0</v>
      </c>
      <c r="U127" s="228">
        <v>0</v>
      </c>
      <c r="V127" s="228">
        <f>U127*H127</f>
        <v>0</v>
      </c>
      <c r="W127" s="228">
        <v>0</v>
      </c>
      <c r="X127" s="228">
        <f>W127*H127</f>
        <v>0</v>
      </c>
      <c r="Y127" s="229" t="s">
        <v>20</v>
      </c>
      <c r="AR127" s="230" t="s">
        <v>129</v>
      </c>
      <c r="AT127" s="230" t="s">
        <v>185</v>
      </c>
      <c r="AU127" s="230" t="s">
        <v>88</v>
      </c>
      <c r="AY127" s="18" t="s">
        <v>183</v>
      </c>
      <c r="BE127" s="231">
        <f>IF(O127="základní",K127,0)</f>
        <v>0</v>
      </c>
      <c r="BF127" s="231">
        <f>IF(O127="snížená",K127,0)</f>
        <v>0</v>
      </c>
      <c r="BG127" s="231">
        <f>IF(O127="zákl. přenesená",K127,0)</f>
        <v>0</v>
      </c>
      <c r="BH127" s="231">
        <f>IF(O127="sníž. přenesená",K127,0)</f>
        <v>0</v>
      </c>
      <c r="BI127" s="231">
        <f>IF(O127="nulová",K127,0)</f>
        <v>0</v>
      </c>
      <c r="BJ127" s="18" t="s">
        <v>86</v>
      </c>
      <c r="BK127" s="231">
        <f>ROUND(P127*H127,2)</f>
        <v>0</v>
      </c>
      <c r="BL127" s="18" t="s">
        <v>129</v>
      </c>
      <c r="BM127" s="230" t="s">
        <v>612</v>
      </c>
    </row>
    <row r="128" s="1" customFormat="1">
      <c r="B128" s="39"/>
      <c r="C128" s="40"/>
      <c r="D128" s="232" t="s">
        <v>191</v>
      </c>
      <c r="E128" s="40"/>
      <c r="F128" s="233" t="s">
        <v>613</v>
      </c>
      <c r="G128" s="40"/>
      <c r="H128" s="40"/>
      <c r="I128" s="138"/>
      <c r="J128" s="138"/>
      <c r="K128" s="40"/>
      <c r="L128" s="40"/>
      <c r="M128" s="44"/>
      <c r="N128" s="234"/>
      <c r="O128" s="84"/>
      <c r="P128" s="84"/>
      <c r="Q128" s="84"/>
      <c r="R128" s="84"/>
      <c r="S128" s="84"/>
      <c r="T128" s="84"/>
      <c r="U128" s="84"/>
      <c r="V128" s="84"/>
      <c r="W128" s="84"/>
      <c r="X128" s="84"/>
      <c r="Y128" s="85"/>
      <c r="AT128" s="18" t="s">
        <v>191</v>
      </c>
      <c r="AU128" s="18" t="s">
        <v>88</v>
      </c>
    </row>
    <row r="129" s="1" customFormat="1">
      <c r="B129" s="39"/>
      <c r="C129" s="40"/>
      <c r="D129" s="232" t="s">
        <v>193</v>
      </c>
      <c r="E129" s="40"/>
      <c r="F129" s="235" t="s">
        <v>342</v>
      </c>
      <c r="G129" s="40"/>
      <c r="H129" s="40"/>
      <c r="I129" s="138"/>
      <c r="J129" s="138"/>
      <c r="K129" s="40"/>
      <c r="L129" s="40"/>
      <c r="M129" s="44"/>
      <c r="N129" s="234"/>
      <c r="O129" s="84"/>
      <c r="P129" s="84"/>
      <c r="Q129" s="84"/>
      <c r="R129" s="84"/>
      <c r="S129" s="84"/>
      <c r="T129" s="84"/>
      <c r="U129" s="84"/>
      <c r="V129" s="84"/>
      <c r="W129" s="84"/>
      <c r="X129" s="84"/>
      <c r="Y129" s="85"/>
      <c r="AT129" s="18" t="s">
        <v>193</v>
      </c>
      <c r="AU129" s="18" t="s">
        <v>88</v>
      </c>
    </row>
    <row r="130" s="12" customFormat="1">
      <c r="B130" s="236"/>
      <c r="C130" s="237"/>
      <c r="D130" s="232" t="s">
        <v>195</v>
      </c>
      <c r="E130" s="238" t="s">
        <v>20</v>
      </c>
      <c r="F130" s="239" t="s">
        <v>543</v>
      </c>
      <c r="G130" s="237"/>
      <c r="H130" s="240">
        <v>18</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20</v>
      </c>
      <c r="F131" s="250" t="s">
        <v>197</v>
      </c>
      <c r="G131" s="248"/>
      <c r="H131" s="251">
        <v>18</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86</v>
      </c>
      <c r="AY131" s="257" t="s">
        <v>183</v>
      </c>
    </row>
    <row r="132" s="1" customFormat="1" ht="24" customHeight="1">
      <c r="B132" s="39"/>
      <c r="C132" s="218" t="s">
        <v>252</v>
      </c>
      <c r="D132" s="260" t="s">
        <v>185</v>
      </c>
      <c r="E132" s="219" t="s">
        <v>614</v>
      </c>
      <c r="F132" s="220" t="s">
        <v>615</v>
      </c>
      <c r="G132" s="221" t="s">
        <v>200</v>
      </c>
      <c r="H132" s="222">
        <v>1</v>
      </c>
      <c r="I132" s="223"/>
      <c r="J132" s="223"/>
      <c r="K132" s="224">
        <f>ROUND(P132*H132,2)</f>
        <v>0</v>
      </c>
      <c r="L132" s="220" t="s">
        <v>189</v>
      </c>
      <c r="M132" s="44"/>
      <c r="N132" s="225" t="s">
        <v>20</v>
      </c>
      <c r="O132" s="226" t="s">
        <v>47</v>
      </c>
      <c r="P132" s="227">
        <f>I132+J132</f>
        <v>0</v>
      </c>
      <c r="Q132" s="227">
        <f>ROUND(I132*H132,2)</f>
        <v>0</v>
      </c>
      <c r="R132" s="227">
        <f>ROUND(J132*H132,2)</f>
        <v>0</v>
      </c>
      <c r="S132" s="84"/>
      <c r="T132" s="228">
        <f>S132*H132</f>
        <v>0</v>
      </c>
      <c r="U132" s="228">
        <v>0</v>
      </c>
      <c r="V132" s="228">
        <f>U132*H132</f>
        <v>0</v>
      </c>
      <c r="W132" s="228">
        <v>0</v>
      </c>
      <c r="X132" s="228">
        <f>W132*H132</f>
        <v>0</v>
      </c>
      <c r="Y132" s="229" t="s">
        <v>20</v>
      </c>
      <c r="AR132" s="230" t="s">
        <v>129</v>
      </c>
      <c r="AT132" s="230" t="s">
        <v>185</v>
      </c>
      <c r="AU132" s="230" t="s">
        <v>88</v>
      </c>
      <c r="AY132" s="18" t="s">
        <v>183</v>
      </c>
      <c r="BE132" s="231">
        <f>IF(O132="základní",K132,0)</f>
        <v>0</v>
      </c>
      <c r="BF132" s="231">
        <f>IF(O132="snížená",K132,0)</f>
        <v>0</v>
      </c>
      <c r="BG132" s="231">
        <f>IF(O132="zákl. přenesená",K132,0)</f>
        <v>0</v>
      </c>
      <c r="BH132" s="231">
        <f>IF(O132="sníž. přenesená",K132,0)</f>
        <v>0</v>
      </c>
      <c r="BI132" s="231">
        <f>IF(O132="nulová",K132,0)</f>
        <v>0</v>
      </c>
      <c r="BJ132" s="18" t="s">
        <v>86</v>
      </c>
      <c r="BK132" s="231">
        <f>ROUND(P132*H132,2)</f>
        <v>0</v>
      </c>
      <c r="BL132" s="18" t="s">
        <v>129</v>
      </c>
      <c r="BM132" s="230" t="s">
        <v>616</v>
      </c>
    </row>
    <row r="133" s="1" customFormat="1">
      <c r="B133" s="39"/>
      <c r="C133" s="40"/>
      <c r="D133" s="232" t="s">
        <v>191</v>
      </c>
      <c r="E133" s="40"/>
      <c r="F133" s="233" t="s">
        <v>617</v>
      </c>
      <c r="G133" s="40"/>
      <c r="H133" s="40"/>
      <c r="I133" s="138"/>
      <c r="J133" s="138"/>
      <c r="K133" s="40"/>
      <c r="L133" s="40"/>
      <c r="M133" s="44"/>
      <c r="N133" s="234"/>
      <c r="O133" s="84"/>
      <c r="P133" s="84"/>
      <c r="Q133" s="84"/>
      <c r="R133" s="84"/>
      <c r="S133" s="84"/>
      <c r="T133" s="84"/>
      <c r="U133" s="84"/>
      <c r="V133" s="84"/>
      <c r="W133" s="84"/>
      <c r="X133" s="84"/>
      <c r="Y133" s="85"/>
      <c r="AT133" s="18" t="s">
        <v>191</v>
      </c>
      <c r="AU133" s="18" t="s">
        <v>88</v>
      </c>
    </row>
    <row r="134" s="1" customFormat="1">
      <c r="B134" s="39"/>
      <c r="C134" s="40"/>
      <c r="D134" s="232" t="s">
        <v>193</v>
      </c>
      <c r="E134" s="40"/>
      <c r="F134" s="235" t="s">
        <v>342</v>
      </c>
      <c r="G134" s="40"/>
      <c r="H134" s="40"/>
      <c r="I134" s="138"/>
      <c r="J134" s="138"/>
      <c r="K134" s="40"/>
      <c r="L134" s="40"/>
      <c r="M134" s="44"/>
      <c r="N134" s="234"/>
      <c r="O134" s="84"/>
      <c r="P134" s="84"/>
      <c r="Q134" s="84"/>
      <c r="R134" s="84"/>
      <c r="S134" s="84"/>
      <c r="T134" s="84"/>
      <c r="U134" s="84"/>
      <c r="V134" s="84"/>
      <c r="W134" s="84"/>
      <c r="X134" s="84"/>
      <c r="Y134" s="85"/>
      <c r="AT134" s="18" t="s">
        <v>193</v>
      </c>
      <c r="AU134" s="18" t="s">
        <v>88</v>
      </c>
    </row>
    <row r="135" s="12" customFormat="1">
      <c r="B135" s="236"/>
      <c r="C135" s="237"/>
      <c r="D135" s="232" t="s">
        <v>195</v>
      </c>
      <c r="E135" s="238" t="s">
        <v>20</v>
      </c>
      <c r="F135" s="239" t="s">
        <v>544</v>
      </c>
      <c r="G135" s="237"/>
      <c r="H135" s="240">
        <v>1</v>
      </c>
      <c r="I135" s="241"/>
      <c r="J135" s="241"/>
      <c r="K135" s="237"/>
      <c r="L135" s="237"/>
      <c r="M135" s="242"/>
      <c r="N135" s="243"/>
      <c r="O135" s="244"/>
      <c r="P135" s="244"/>
      <c r="Q135" s="244"/>
      <c r="R135" s="244"/>
      <c r="S135" s="244"/>
      <c r="T135" s="244"/>
      <c r="U135" s="244"/>
      <c r="V135" s="244"/>
      <c r="W135" s="244"/>
      <c r="X135" s="244"/>
      <c r="Y135" s="245"/>
      <c r="AT135" s="246" t="s">
        <v>195</v>
      </c>
      <c r="AU135" s="246" t="s">
        <v>88</v>
      </c>
      <c r="AV135" s="12" t="s">
        <v>88</v>
      </c>
      <c r="AW135" s="12" t="s">
        <v>5</v>
      </c>
      <c r="AX135" s="12" t="s">
        <v>78</v>
      </c>
      <c r="AY135" s="246" t="s">
        <v>183</v>
      </c>
    </row>
    <row r="136" s="13" customFormat="1">
      <c r="B136" s="247"/>
      <c r="C136" s="248"/>
      <c r="D136" s="232" t="s">
        <v>195</v>
      </c>
      <c r="E136" s="249" t="s">
        <v>20</v>
      </c>
      <c r="F136" s="250" t="s">
        <v>197</v>
      </c>
      <c r="G136" s="248"/>
      <c r="H136" s="251">
        <v>1</v>
      </c>
      <c r="I136" s="252"/>
      <c r="J136" s="252"/>
      <c r="K136" s="248"/>
      <c r="L136" s="248"/>
      <c r="M136" s="253"/>
      <c r="N136" s="254"/>
      <c r="O136" s="255"/>
      <c r="P136" s="255"/>
      <c r="Q136" s="255"/>
      <c r="R136" s="255"/>
      <c r="S136" s="255"/>
      <c r="T136" s="255"/>
      <c r="U136" s="255"/>
      <c r="V136" s="255"/>
      <c r="W136" s="255"/>
      <c r="X136" s="255"/>
      <c r="Y136" s="256"/>
      <c r="AT136" s="257" t="s">
        <v>195</v>
      </c>
      <c r="AU136" s="257" t="s">
        <v>88</v>
      </c>
      <c r="AV136" s="13" t="s">
        <v>129</v>
      </c>
      <c r="AW136" s="13" t="s">
        <v>5</v>
      </c>
      <c r="AX136" s="13" t="s">
        <v>86</v>
      </c>
      <c r="AY136" s="257" t="s">
        <v>183</v>
      </c>
    </row>
    <row r="137" s="1" customFormat="1" ht="24" customHeight="1">
      <c r="B137" s="39"/>
      <c r="C137" s="218" t="s">
        <v>258</v>
      </c>
      <c r="D137" s="260" t="s">
        <v>185</v>
      </c>
      <c r="E137" s="219" t="s">
        <v>626</v>
      </c>
      <c r="F137" s="220" t="s">
        <v>627</v>
      </c>
      <c r="G137" s="221" t="s">
        <v>200</v>
      </c>
      <c r="H137" s="222">
        <v>2</v>
      </c>
      <c r="I137" s="223"/>
      <c r="J137" s="223"/>
      <c r="K137" s="224">
        <f>ROUND(P137*H137,2)</f>
        <v>0</v>
      </c>
      <c r="L137" s="220" t="s">
        <v>189</v>
      </c>
      <c r="M137" s="44"/>
      <c r="N137" s="225" t="s">
        <v>20</v>
      </c>
      <c r="O137" s="226" t="s">
        <v>47</v>
      </c>
      <c r="P137" s="227">
        <f>I137+J137</f>
        <v>0</v>
      </c>
      <c r="Q137" s="227">
        <f>ROUND(I137*H137,2)</f>
        <v>0</v>
      </c>
      <c r="R137" s="227">
        <f>ROUND(J137*H137,2)</f>
        <v>0</v>
      </c>
      <c r="S137" s="84"/>
      <c r="T137" s="228">
        <f>S137*H137</f>
        <v>0</v>
      </c>
      <c r="U137" s="228">
        <v>0</v>
      </c>
      <c r="V137" s="228">
        <f>U137*H137</f>
        <v>0</v>
      </c>
      <c r="W137" s="228">
        <v>0</v>
      </c>
      <c r="X137" s="228">
        <f>W137*H137</f>
        <v>0</v>
      </c>
      <c r="Y137" s="229" t="s">
        <v>20</v>
      </c>
      <c r="AR137" s="230" t="s">
        <v>129</v>
      </c>
      <c r="AT137" s="230" t="s">
        <v>185</v>
      </c>
      <c r="AU137" s="230" t="s">
        <v>88</v>
      </c>
      <c r="AY137" s="18" t="s">
        <v>183</v>
      </c>
      <c r="BE137" s="231">
        <f>IF(O137="základní",K137,0)</f>
        <v>0</v>
      </c>
      <c r="BF137" s="231">
        <f>IF(O137="snížená",K137,0)</f>
        <v>0</v>
      </c>
      <c r="BG137" s="231">
        <f>IF(O137="zákl. přenesená",K137,0)</f>
        <v>0</v>
      </c>
      <c r="BH137" s="231">
        <f>IF(O137="sníž. přenesená",K137,0)</f>
        <v>0</v>
      </c>
      <c r="BI137" s="231">
        <f>IF(O137="nulová",K137,0)</f>
        <v>0</v>
      </c>
      <c r="BJ137" s="18" t="s">
        <v>86</v>
      </c>
      <c r="BK137" s="231">
        <f>ROUND(P137*H137,2)</f>
        <v>0</v>
      </c>
      <c r="BL137" s="18" t="s">
        <v>129</v>
      </c>
      <c r="BM137" s="230" t="s">
        <v>628</v>
      </c>
    </row>
    <row r="138" s="1" customFormat="1">
      <c r="B138" s="39"/>
      <c r="C138" s="40"/>
      <c r="D138" s="232" t="s">
        <v>191</v>
      </c>
      <c r="E138" s="40"/>
      <c r="F138" s="233" t="s">
        <v>629</v>
      </c>
      <c r="G138" s="40"/>
      <c r="H138" s="40"/>
      <c r="I138" s="138"/>
      <c r="J138" s="138"/>
      <c r="K138" s="40"/>
      <c r="L138" s="40"/>
      <c r="M138" s="44"/>
      <c r="N138" s="234"/>
      <c r="O138" s="84"/>
      <c r="P138" s="84"/>
      <c r="Q138" s="84"/>
      <c r="R138" s="84"/>
      <c r="S138" s="84"/>
      <c r="T138" s="84"/>
      <c r="U138" s="84"/>
      <c r="V138" s="84"/>
      <c r="W138" s="84"/>
      <c r="X138" s="84"/>
      <c r="Y138" s="85"/>
      <c r="AT138" s="18" t="s">
        <v>191</v>
      </c>
      <c r="AU138" s="18" t="s">
        <v>88</v>
      </c>
    </row>
    <row r="139" s="1" customFormat="1">
      <c r="B139" s="39"/>
      <c r="C139" s="40"/>
      <c r="D139" s="232" t="s">
        <v>193</v>
      </c>
      <c r="E139" s="40"/>
      <c r="F139" s="235" t="s">
        <v>342</v>
      </c>
      <c r="G139" s="40"/>
      <c r="H139" s="40"/>
      <c r="I139" s="138"/>
      <c r="J139" s="138"/>
      <c r="K139" s="40"/>
      <c r="L139" s="40"/>
      <c r="M139" s="44"/>
      <c r="N139" s="234"/>
      <c r="O139" s="84"/>
      <c r="P139" s="84"/>
      <c r="Q139" s="84"/>
      <c r="R139" s="84"/>
      <c r="S139" s="84"/>
      <c r="T139" s="84"/>
      <c r="U139" s="84"/>
      <c r="V139" s="84"/>
      <c r="W139" s="84"/>
      <c r="X139" s="84"/>
      <c r="Y139" s="85"/>
      <c r="AT139" s="18" t="s">
        <v>193</v>
      </c>
      <c r="AU139" s="18" t="s">
        <v>88</v>
      </c>
    </row>
    <row r="140" s="12" customFormat="1">
      <c r="B140" s="236"/>
      <c r="C140" s="237"/>
      <c r="D140" s="232" t="s">
        <v>195</v>
      </c>
      <c r="E140" s="238" t="s">
        <v>20</v>
      </c>
      <c r="F140" s="239" t="s">
        <v>542</v>
      </c>
      <c r="G140" s="237"/>
      <c r="H140" s="240">
        <v>2</v>
      </c>
      <c r="I140" s="241"/>
      <c r="J140" s="241"/>
      <c r="K140" s="237"/>
      <c r="L140" s="237"/>
      <c r="M140" s="242"/>
      <c r="N140" s="243"/>
      <c r="O140" s="244"/>
      <c r="P140" s="244"/>
      <c r="Q140" s="244"/>
      <c r="R140" s="244"/>
      <c r="S140" s="244"/>
      <c r="T140" s="244"/>
      <c r="U140" s="244"/>
      <c r="V140" s="244"/>
      <c r="W140" s="244"/>
      <c r="X140" s="244"/>
      <c r="Y140" s="245"/>
      <c r="AT140" s="246" t="s">
        <v>195</v>
      </c>
      <c r="AU140" s="246" t="s">
        <v>88</v>
      </c>
      <c r="AV140" s="12" t="s">
        <v>88</v>
      </c>
      <c r="AW140" s="12" t="s">
        <v>5</v>
      </c>
      <c r="AX140" s="12" t="s">
        <v>78</v>
      </c>
      <c r="AY140" s="246" t="s">
        <v>183</v>
      </c>
    </row>
    <row r="141" s="13" customFormat="1">
      <c r="B141" s="247"/>
      <c r="C141" s="248"/>
      <c r="D141" s="232" t="s">
        <v>195</v>
      </c>
      <c r="E141" s="249" t="s">
        <v>20</v>
      </c>
      <c r="F141" s="250" t="s">
        <v>197</v>
      </c>
      <c r="G141" s="248"/>
      <c r="H141" s="251">
        <v>2</v>
      </c>
      <c r="I141" s="252"/>
      <c r="J141" s="252"/>
      <c r="K141" s="248"/>
      <c r="L141" s="248"/>
      <c r="M141" s="253"/>
      <c r="N141" s="254"/>
      <c r="O141" s="255"/>
      <c r="P141" s="255"/>
      <c r="Q141" s="255"/>
      <c r="R141" s="255"/>
      <c r="S141" s="255"/>
      <c r="T141" s="255"/>
      <c r="U141" s="255"/>
      <c r="V141" s="255"/>
      <c r="W141" s="255"/>
      <c r="X141" s="255"/>
      <c r="Y141" s="256"/>
      <c r="AT141" s="257" t="s">
        <v>195</v>
      </c>
      <c r="AU141" s="257" t="s">
        <v>88</v>
      </c>
      <c r="AV141" s="13" t="s">
        <v>129</v>
      </c>
      <c r="AW141" s="13" t="s">
        <v>5</v>
      </c>
      <c r="AX141" s="13" t="s">
        <v>86</v>
      </c>
      <c r="AY141" s="257" t="s">
        <v>183</v>
      </c>
    </row>
    <row r="142" s="11" customFormat="1" ht="22.8" customHeight="1">
      <c r="B142" s="201"/>
      <c r="C142" s="202"/>
      <c r="D142" s="203" t="s">
        <v>77</v>
      </c>
      <c r="E142" s="216" t="s">
        <v>532</v>
      </c>
      <c r="F142" s="216" t="s">
        <v>533</v>
      </c>
      <c r="G142" s="202"/>
      <c r="H142" s="202"/>
      <c r="I142" s="205"/>
      <c r="J142" s="205"/>
      <c r="K142" s="217">
        <f>BK142</f>
        <v>0</v>
      </c>
      <c r="L142" s="202"/>
      <c r="M142" s="207"/>
      <c r="N142" s="208"/>
      <c r="O142" s="209"/>
      <c r="P142" s="209"/>
      <c r="Q142" s="210">
        <f>SUM(Q143:Q145)</f>
        <v>0</v>
      </c>
      <c r="R142" s="210">
        <f>SUM(R143:R145)</f>
        <v>0</v>
      </c>
      <c r="S142" s="209"/>
      <c r="T142" s="211">
        <f>SUM(T143:T145)</f>
        <v>0</v>
      </c>
      <c r="U142" s="209"/>
      <c r="V142" s="211">
        <f>SUM(V143:V145)</f>
        <v>0</v>
      </c>
      <c r="W142" s="209"/>
      <c r="X142" s="211">
        <f>SUM(X143:X145)</f>
        <v>0</v>
      </c>
      <c r="Y142" s="212"/>
      <c r="AR142" s="213" t="s">
        <v>86</v>
      </c>
      <c r="AT142" s="214" t="s">
        <v>77</v>
      </c>
      <c r="AU142" s="214" t="s">
        <v>86</v>
      </c>
      <c r="AY142" s="213" t="s">
        <v>183</v>
      </c>
      <c r="BK142" s="215">
        <f>SUM(BK143:BK145)</f>
        <v>0</v>
      </c>
    </row>
    <row r="143" s="1" customFormat="1" ht="24" customHeight="1">
      <c r="B143" s="39"/>
      <c r="C143" s="218" t="s">
        <v>264</v>
      </c>
      <c r="D143" s="260" t="s">
        <v>185</v>
      </c>
      <c r="E143" s="219" t="s">
        <v>630</v>
      </c>
      <c r="F143" s="220" t="s">
        <v>631</v>
      </c>
      <c r="G143" s="221" t="s">
        <v>416</v>
      </c>
      <c r="H143" s="222">
        <v>0.0070000000000000001</v>
      </c>
      <c r="I143" s="223"/>
      <c r="J143" s="223"/>
      <c r="K143" s="224">
        <f>ROUND(P143*H143,2)</f>
        <v>0</v>
      </c>
      <c r="L143" s="220" t="s">
        <v>189</v>
      </c>
      <c r="M143" s="44"/>
      <c r="N143" s="225" t="s">
        <v>20</v>
      </c>
      <c r="O143" s="226" t="s">
        <v>47</v>
      </c>
      <c r="P143" s="227">
        <f>I143+J143</f>
        <v>0</v>
      </c>
      <c r="Q143" s="227">
        <f>ROUND(I143*H143,2)</f>
        <v>0</v>
      </c>
      <c r="R143" s="227">
        <f>ROUND(J143*H143,2)</f>
        <v>0</v>
      </c>
      <c r="S143" s="84"/>
      <c r="T143" s="228">
        <f>S143*H143</f>
        <v>0</v>
      </c>
      <c r="U143" s="228">
        <v>0</v>
      </c>
      <c r="V143" s="228">
        <f>U143*H143</f>
        <v>0</v>
      </c>
      <c r="W143" s="228">
        <v>0</v>
      </c>
      <c r="X143" s="228">
        <f>W143*H143</f>
        <v>0</v>
      </c>
      <c r="Y143" s="229" t="s">
        <v>20</v>
      </c>
      <c r="AR143" s="230" t="s">
        <v>129</v>
      </c>
      <c r="AT143" s="230" t="s">
        <v>185</v>
      </c>
      <c r="AU143" s="230" t="s">
        <v>88</v>
      </c>
      <c r="AY143" s="18" t="s">
        <v>183</v>
      </c>
      <c r="BE143" s="231">
        <f>IF(O143="základní",K143,0)</f>
        <v>0</v>
      </c>
      <c r="BF143" s="231">
        <f>IF(O143="snížená",K143,0)</f>
        <v>0</v>
      </c>
      <c r="BG143" s="231">
        <f>IF(O143="zákl. přenesená",K143,0)</f>
        <v>0</v>
      </c>
      <c r="BH143" s="231">
        <f>IF(O143="sníž. přenesená",K143,0)</f>
        <v>0</v>
      </c>
      <c r="BI143" s="231">
        <f>IF(O143="nulová",K143,0)</f>
        <v>0</v>
      </c>
      <c r="BJ143" s="18" t="s">
        <v>86</v>
      </c>
      <c r="BK143" s="231">
        <f>ROUND(P143*H143,2)</f>
        <v>0</v>
      </c>
      <c r="BL143" s="18" t="s">
        <v>129</v>
      </c>
      <c r="BM143" s="230" t="s">
        <v>1091</v>
      </c>
    </row>
    <row r="144" s="1" customFormat="1">
      <c r="B144" s="39"/>
      <c r="C144" s="40"/>
      <c r="D144" s="232" t="s">
        <v>191</v>
      </c>
      <c r="E144" s="40"/>
      <c r="F144" s="233" t="s">
        <v>633</v>
      </c>
      <c r="G144" s="40"/>
      <c r="H144" s="40"/>
      <c r="I144" s="138"/>
      <c r="J144" s="138"/>
      <c r="K144" s="40"/>
      <c r="L144" s="40"/>
      <c r="M144" s="44"/>
      <c r="N144" s="234"/>
      <c r="O144" s="84"/>
      <c r="P144" s="84"/>
      <c r="Q144" s="84"/>
      <c r="R144" s="84"/>
      <c r="S144" s="84"/>
      <c r="T144" s="84"/>
      <c r="U144" s="84"/>
      <c r="V144" s="84"/>
      <c r="W144" s="84"/>
      <c r="X144" s="84"/>
      <c r="Y144" s="85"/>
      <c r="AT144" s="18" t="s">
        <v>191</v>
      </c>
      <c r="AU144" s="18" t="s">
        <v>88</v>
      </c>
    </row>
    <row r="145" s="1" customFormat="1">
      <c r="B145" s="39"/>
      <c r="C145" s="40"/>
      <c r="D145" s="232" t="s">
        <v>193</v>
      </c>
      <c r="E145" s="40"/>
      <c r="F145" s="235" t="s">
        <v>634</v>
      </c>
      <c r="G145" s="40"/>
      <c r="H145" s="40"/>
      <c r="I145" s="138"/>
      <c r="J145" s="138"/>
      <c r="K145" s="40"/>
      <c r="L145" s="40"/>
      <c r="M145" s="44"/>
      <c r="N145" s="295"/>
      <c r="O145" s="296"/>
      <c r="P145" s="296"/>
      <c r="Q145" s="296"/>
      <c r="R145" s="296"/>
      <c r="S145" s="296"/>
      <c r="T145" s="296"/>
      <c r="U145" s="296"/>
      <c r="V145" s="296"/>
      <c r="W145" s="296"/>
      <c r="X145" s="296"/>
      <c r="Y145" s="297"/>
      <c r="AT145" s="18" t="s">
        <v>193</v>
      </c>
      <c r="AU145" s="18" t="s">
        <v>88</v>
      </c>
    </row>
    <row r="146" s="1" customFormat="1" ht="6.96" customHeight="1">
      <c r="B146" s="59"/>
      <c r="C146" s="60"/>
      <c r="D146" s="60"/>
      <c r="E146" s="60"/>
      <c r="F146" s="60"/>
      <c r="G146" s="60"/>
      <c r="H146" s="60"/>
      <c r="I146" s="165"/>
      <c r="J146" s="165"/>
      <c r="K146" s="60"/>
      <c r="L146" s="60"/>
      <c r="M146" s="44"/>
    </row>
  </sheetData>
  <sheetProtection sheet="1" autoFilter="0" formatColumns="0" formatRows="0" objects="1" scenarios="1" spinCount="100000" saltValue="54DlBxfgJDp8VYH/xy6S6a9Hq2M8qJb5vD1veH7FbTzvPlHr5fLtdLcrIc9QrjAbsplA/eb31tsNUH1EXaBmuA==" hashValue="0OsCTNLEqMUW0W3hScbNttP0cbG/b1HrnOKGelrsWEF3xQ6yoyj3N8029AUUPSASUzx9gIKSBfpon63X0WZYWA==" algorithmName="SHA-512" password="CC35"/>
  <autoFilter ref="C83:L145"/>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118</v>
      </c>
    </row>
    <row r="3" ht="6.96" customHeight="1">
      <c r="B3" s="131"/>
      <c r="C3" s="132"/>
      <c r="D3" s="132"/>
      <c r="E3" s="132"/>
      <c r="F3" s="132"/>
      <c r="G3" s="132"/>
      <c r="H3" s="132"/>
      <c r="I3" s="133"/>
      <c r="J3" s="133"/>
      <c r="K3" s="132"/>
      <c r="L3" s="132"/>
      <c r="M3" s="21"/>
      <c r="AT3" s="18" t="s">
        <v>88</v>
      </c>
    </row>
    <row r="4" ht="24.96" customHeight="1">
      <c r="B4" s="21"/>
      <c r="D4" s="134" t="s">
        <v>123</v>
      </c>
      <c r="M4" s="21"/>
      <c r="N4" s="135" t="s">
        <v>11</v>
      </c>
      <c r="AT4" s="18" t="s">
        <v>4</v>
      </c>
    </row>
    <row r="5" ht="6.96" customHeight="1">
      <c r="B5" s="21"/>
      <c r="M5" s="21"/>
    </row>
    <row r="6" ht="12" customHeight="1">
      <c r="B6" s="21"/>
      <c r="D6" s="136" t="s">
        <v>17</v>
      </c>
      <c r="M6" s="21"/>
    </row>
    <row r="7" ht="16.5" customHeight="1">
      <c r="B7" s="21"/>
      <c r="E7" s="137" t="str">
        <f>'Rekapitulace stavby'!K6</f>
        <v>Trnávka,Trnava u Zlína, dílčí úpravy toku</v>
      </c>
      <c r="F7" s="136"/>
      <c r="G7" s="136"/>
      <c r="H7" s="136"/>
      <c r="M7" s="21"/>
    </row>
    <row r="8" s="1" customFormat="1" ht="12" customHeight="1">
      <c r="B8" s="44"/>
      <c r="D8" s="136" t="s">
        <v>132</v>
      </c>
      <c r="I8" s="138"/>
      <c r="J8" s="138"/>
      <c r="M8" s="44"/>
    </row>
    <row r="9" s="1" customFormat="1" ht="36.96" customHeight="1">
      <c r="B9" s="44"/>
      <c r="E9" s="139" t="s">
        <v>1092</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ROUND(K82,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ROUND((SUM(BE82:BE134)),  2)</f>
        <v>0</v>
      </c>
      <c r="I35" s="154">
        <v>0.20999999999999999</v>
      </c>
      <c r="J35" s="138"/>
      <c r="K35" s="148">
        <f>ROUND(((SUM(BE82:BE134))*I35),  2)</f>
        <v>0</v>
      </c>
      <c r="M35" s="44"/>
    </row>
    <row r="36" s="1" customFormat="1" ht="14.4" customHeight="1">
      <c r="B36" s="44"/>
      <c r="E36" s="136" t="s">
        <v>48</v>
      </c>
      <c r="F36" s="148">
        <f>ROUND((SUM(BF82:BF134)),  2)</f>
        <v>0</v>
      </c>
      <c r="I36" s="154">
        <v>0.14999999999999999</v>
      </c>
      <c r="J36" s="138"/>
      <c r="K36" s="148">
        <f>ROUND(((SUM(BF82:BF134))*I36),  2)</f>
        <v>0</v>
      </c>
      <c r="M36" s="44"/>
    </row>
    <row r="37" hidden="1" s="1" customFormat="1" ht="14.4" customHeight="1">
      <c r="B37" s="44"/>
      <c r="E37" s="136" t="s">
        <v>49</v>
      </c>
      <c r="F37" s="148">
        <f>ROUND((SUM(BG82:BG134)),  2)</f>
        <v>0</v>
      </c>
      <c r="I37" s="154">
        <v>0.20999999999999999</v>
      </c>
      <c r="J37" s="138"/>
      <c r="K37" s="148">
        <f>0</f>
        <v>0</v>
      </c>
      <c r="M37" s="44"/>
    </row>
    <row r="38" hidden="1" s="1" customFormat="1" ht="14.4" customHeight="1">
      <c r="B38" s="44"/>
      <c r="E38" s="136" t="s">
        <v>50</v>
      </c>
      <c r="F38" s="148">
        <f>ROUND((SUM(BH82:BH134)),  2)</f>
        <v>0</v>
      </c>
      <c r="I38" s="154">
        <v>0.14999999999999999</v>
      </c>
      <c r="J38" s="138"/>
      <c r="K38" s="148">
        <f>0</f>
        <v>0</v>
      </c>
      <c r="M38" s="44"/>
    </row>
    <row r="39" hidden="1" s="1" customFormat="1" ht="14.4" customHeight="1">
      <c r="B39" s="44"/>
      <c r="E39" s="136" t="s">
        <v>51</v>
      </c>
      <c r="F39" s="148">
        <f>ROUND((SUM(BI82:BI134)),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18030-VRN - VRN</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Q82</f>
        <v>0</v>
      </c>
      <c r="J61" s="176">
        <f>R82</f>
        <v>0</v>
      </c>
      <c r="K61" s="102">
        <f>K82</f>
        <v>0</v>
      </c>
      <c r="L61" s="40"/>
      <c r="M61" s="44"/>
      <c r="AU61" s="18" t="s">
        <v>157</v>
      </c>
    </row>
    <row r="62" s="8" customFormat="1" ht="24.96" customHeight="1">
      <c r="B62" s="177"/>
      <c r="C62" s="178"/>
      <c r="D62" s="179" t="s">
        <v>1093</v>
      </c>
      <c r="E62" s="180"/>
      <c r="F62" s="180"/>
      <c r="G62" s="180"/>
      <c r="H62" s="180"/>
      <c r="I62" s="181">
        <f>Q83</f>
        <v>0</v>
      </c>
      <c r="J62" s="181">
        <f>R83</f>
        <v>0</v>
      </c>
      <c r="K62" s="182">
        <f>K83</f>
        <v>0</v>
      </c>
      <c r="L62" s="178"/>
      <c r="M62" s="183"/>
    </row>
    <row r="63" s="1" customFormat="1" ht="21.84" customHeight="1">
      <c r="B63" s="39"/>
      <c r="C63" s="40"/>
      <c r="D63" s="40"/>
      <c r="E63" s="40"/>
      <c r="F63" s="40"/>
      <c r="G63" s="40"/>
      <c r="H63" s="40"/>
      <c r="I63" s="138"/>
      <c r="J63" s="138"/>
      <c r="K63" s="40"/>
      <c r="L63" s="40"/>
      <c r="M63" s="44"/>
    </row>
    <row r="64" s="1" customFormat="1" ht="6.96" customHeight="1">
      <c r="B64" s="59"/>
      <c r="C64" s="60"/>
      <c r="D64" s="60"/>
      <c r="E64" s="60"/>
      <c r="F64" s="60"/>
      <c r="G64" s="60"/>
      <c r="H64" s="60"/>
      <c r="I64" s="165"/>
      <c r="J64" s="165"/>
      <c r="K64" s="60"/>
      <c r="L64" s="60"/>
      <c r="M64" s="44"/>
    </row>
    <row r="68" s="1" customFormat="1" ht="6.96" customHeight="1">
      <c r="B68" s="61"/>
      <c r="C68" s="62"/>
      <c r="D68" s="62"/>
      <c r="E68" s="62"/>
      <c r="F68" s="62"/>
      <c r="G68" s="62"/>
      <c r="H68" s="62"/>
      <c r="I68" s="168"/>
      <c r="J68" s="168"/>
      <c r="K68" s="62"/>
      <c r="L68" s="62"/>
      <c r="M68" s="44"/>
    </row>
    <row r="69" s="1" customFormat="1" ht="24.96" customHeight="1">
      <c r="B69" s="39"/>
      <c r="C69" s="24" t="s">
        <v>163</v>
      </c>
      <c r="D69" s="40"/>
      <c r="E69" s="40"/>
      <c r="F69" s="40"/>
      <c r="G69" s="40"/>
      <c r="H69" s="40"/>
      <c r="I69" s="138"/>
      <c r="J69" s="138"/>
      <c r="K69" s="40"/>
      <c r="L69" s="40"/>
      <c r="M69" s="44"/>
    </row>
    <row r="70" s="1" customFormat="1" ht="6.96" customHeight="1">
      <c r="B70" s="39"/>
      <c r="C70" s="40"/>
      <c r="D70" s="40"/>
      <c r="E70" s="40"/>
      <c r="F70" s="40"/>
      <c r="G70" s="40"/>
      <c r="H70" s="40"/>
      <c r="I70" s="138"/>
      <c r="J70" s="138"/>
      <c r="K70" s="40"/>
      <c r="L70" s="40"/>
      <c r="M70" s="44"/>
    </row>
    <row r="71" s="1" customFormat="1" ht="12" customHeight="1">
      <c r="B71" s="39"/>
      <c r="C71" s="33" t="s">
        <v>17</v>
      </c>
      <c r="D71" s="40"/>
      <c r="E71" s="40"/>
      <c r="F71" s="40"/>
      <c r="G71" s="40"/>
      <c r="H71" s="40"/>
      <c r="I71" s="138"/>
      <c r="J71" s="138"/>
      <c r="K71" s="40"/>
      <c r="L71" s="40"/>
      <c r="M71" s="44"/>
    </row>
    <row r="72" s="1" customFormat="1" ht="16.5" customHeight="1">
      <c r="B72" s="39"/>
      <c r="C72" s="40"/>
      <c r="D72" s="40"/>
      <c r="E72" s="169" t="str">
        <f>E7</f>
        <v>Trnávka,Trnava u Zlína, dílčí úpravy toku</v>
      </c>
      <c r="F72" s="33"/>
      <c r="G72" s="33"/>
      <c r="H72" s="33"/>
      <c r="I72" s="138"/>
      <c r="J72" s="138"/>
      <c r="K72" s="40"/>
      <c r="L72" s="40"/>
      <c r="M72" s="44"/>
    </row>
    <row r="73" s="1" customFormat="1" ht="12" customHeight="1">
      <c r="B73" s="39"/>
      <c r="C73" s="33" t="s">
        <v>132</v>
      </c>
      <c r="D73" s="40"/>
      <c r="E73" s="40"/>
      <c r="F73" s="40"/>
      <c r="G73" s="40"/>
      <c r="H73" s="40"/>
      <c r="I73" s="138"/>
      <c r="J73" s="138"/>
      <c r="K73" s="40"/>
      <c r="L73" s="40"/>
      <c r="M73" s="44"/>
    </row>
    <row r="74" s="1" customFormat="1" ht="16.5" customHeight="1">
      <c r="B74" s="39"/>
      <c r="C74" s="40"/>
      <c r="D74" s="40"/>
      <c r="E74" s="69" t="str">
        <f>E9</f>
        <v>18030-VRN - VRN</v>
      </c>
      <c r="F74" s="40"/>
      <c r="G74" s="40"/>
      <c r="H74" s="40"/>
      <c r="I74" s="138"/>
      <c r="J74" s="138"/>
      <c r="K74" s="40"/>
      <c r="L74" s="40"/>
      <c r="M74" s="44"/>
    </row>
    <row r="75" s="1" customFormat="1" ht="6.96" customHeight="1">
      <c r="B75" s="39"/>
      <c r="C75" s="40"/>
      <c r="D75" s="40"/>
      <c r="E75" s="40"/>
      <c r="F75" s="40"/>
      <c r="G75" s="40"/>
      <c r="H75" s="40"/>
      <c r="I75" s="138"/>
      <c r="J75" s="138"/>
      <c r="K75" s="40"/>
      <c r="L75" s="40"/>
      <c r="M75" s="44"/>
    </row>
    <row r="76" s="1" customFormat="1" ht="12" customHeight="1">
      <c r="B76" s="39"/>
      <c r="C76" s="33" t="s">
        <v>22</v>
      </c>
      <c r="D76" s="40"/>
      <c r="E76" s="40"/>
      <c r="F76" s="28" t="str">
        <f>F12</f>
        <v>k.ú. Trnava u Zlína</v>
      </c>
      <c r="G76" s="40"/>
      <c r="H76" s="40"/>
      <c r="I76" s="141" t="s">
        <v>24</v>
      </c>
      <c r="J76" s="143" t="str">
        <f>IF(J12="","",J12)</f>
        <v>16. 9. 2019</v>
      </c>
      <c r="K76" s="40"/>
      <c r="L76" s="40"/>
      <c r="M76" s="44"/>
    </row>
    <row r="77" s="1" customFormat="1" ht="6.96" customHeight="1">
      <c r="B77" s="39"/>
      <c r="C77" s="40"/>
      <c r="D77" s="40"/>
      <c r="E77" s="40"/>
      <c r="F77" s="40"/>
      <c r="G77" s="40"/>
      <c r="H77" s="40"/>
      <c r="I77" s="138"/>
      <c r="J77" s="138"/>
      <c r="K77" s="40"/>
      <c r="L77" s="40"/>
      <c r="M77" s="44"/>
    </row>
    <row r="78" s="1" customFormat="1" ht="27.9" customHeight="1">
      <c r="B78" s="39"/>
      <c r="C78" s="33" t="s">
        <v>26</v>
      </c>
      <c r="D78" s="40"/>
      <c r="E78" s="40"/>
      <c r="F78" s="28" t="str">
        <f>E15</f>
        <v>Povodí Moravy, s.p.</v>
      </c>
      <c r="G78" s="40"/>
      <c r="H78" s="40"/>
      <c r="I78" s="141" t="s">
        <v>34</v>
      </c>
      <c r="J78" s="170" t="str">
        <f>E21</f>
        <v>Regioprojekt Brno, s.r.o</v>
      </c>
      <c r="K78" s="40"/>
      <c r="L78" s="40"/>
      <c r="M78" s="44"/>
    </row>
    <row r="79" s="1" customFormat="1" ht="15.15" customHeight="1">
      <c r="B79" s="39"/>
      <c r="C79" s="33" t="s">
        <v>32</v>
      </c>
      <c r="D79" s="40"/>
      <c r="E79" s="40"/>
      <c r="F79" s="28" t="str">
        <f>IF(E18="","",E18)</f>
        <v>Vyplň údaj</v>
      </c>
      <c r="G79" s="40"/>
      <c r="H79" s="40"/>
      <c r="I79" s="141" t="s">
        <v>38</v>
      </c>
      <c r="J79" s="170" t="str">
        <f>E24</f>
        <v>Ing. Michal Doubek</v>
      </c>
      <c r="K79" s="40"/>
      <c r="L79" s="40"/>
      <c r="M79" s="44"/>
    </row>
    <row r="80" s="1" customFormat="1" ht="10.32" customHeight="1">
      <c r="B80" s="39"/>
      <c r="C80" s="40"/>
      <c r="D80" s="40"/>
      <c r="E80" s="40"/>
      <c r="F80" s="40"/>
      <c r="G80" s="40"/>
      <c r="H80" s="40"/>
      <c r="I80" s="138"/>
      <c r="J80" s="138"/>
      <c r="K80" s="40"/>
      <c r="L80" s="40"/>
      <c r="M80" s="44"/>
    </row>
    <row r="81" s="10" customFormat="1" ht="29.28" customHeight="1">
      <c r="B81" s="191"/>
      <c r="C81" s="192" t="s">
        <v>164</v>
      </c>
      <c r="D81" s="193" t="s">
        <v>61</v>
      </c>
      <c r="E81" s="193" t="s">
        <v>57</v>
      </c>
      <c r="F81" s="193" t="s">
        <v>58</v>
      </c>
      <c r="G81" s="193" t="s">
        <v>165</v>
      </c>
      <c r="H81" s="193" t="s">
        <v>166</v>
      </c>
      <c r="I81" s="194" t="s">
        <v>167</v>
      </c>
      <c r="J81" s="194" t="s">
        <v>168</v>
      </c>
      <c r="K81" s="193" t="s">
        <v>156</v>
      </c>
      <c r="L81" s="195" t="s">
        <v>169</v>
      </c>
      <c r="M81" s="196"/>
      <c r="N81" s="92" t="s">
        <v>20</v>
      </c>
      <c r="O81" s="93" t="s">
        <v>46</v>
      </c>
      <c r="P81" s="93" t="s">
        <v>170</v>
      </c>
      <c r="Q81" s="93" t="s">
        <v>171</v>
      </c>
      <c r="R81" s="93" t="s">
        <v>172</v>
      </c>
      <c r="S81" s="93" t="s">
        <v>173</v>
      </c>
      <c r="T81" s="93" t="s">
        <v>174</v>
      </c>
      <c r="U81" s="93" t="s">
        <v>175</v>
      </c>
      <c r="V81" s="93" t="s">
        <v>176</v>
      </c>
      <c r="W81" s="93" t="s">
        <v>177</v>
      </c>
      <c r="X81" s="93" t="s">
        <v>178</v>
      </c>
      <c r="Y81" s="94" t="s">
        <v>179</v>
      </c>
    </row>
    <row r="82" s="1" customFormat="1" ht="22.8" customHeight="1">
      <c r="B82" s="39"/>
      <c r="C82" s="99" t="s">
        <v>180</v>
      </c>
      <c r="D82" s="40"/>
      <c r="E82" s="40"/>
      <c r="F82" s="40"/>
      <c r="G82" s="40"/>
      <c r="H82" s="40"/>
      <c r="I82" s="138"/>
      <c r="J82" s="138"/>
      <c r="K82" s="197">
        <f>BK82</f>
        <v>0</v>
      </c>
      <c r="L82" s="40"/>
      <c r="M82" s="44"/>
      <c r="N82" s="95"/>
      <c r="O82" s="96"/>
      <c r="P82" s="96"/>
      <c r="Q82" s="198">
        <f>Q83</f>
        <v>0</v>
      </c>
      <c r="R82" s="198">
        <f>R83</f>
        <v>0</v>
      </c>
      <c r="S82" s="96"/>
      <c r="T82" s="199">
        <f>T83</f>
        <v>0</v>
      </c>
      <c r="U82" s="96"/>
      <c r="V82" s="199">
        <f>V83</f>
        <v>0</v>
      </c>
      <c r="W82" s="96"/>
      <c r="X82" s="199">
        <f>X83</f>
        <v>0</v>
      </c>
      <c r="Y82" s="97"/>
      <c r="AT82" s="18" t="s">
        <v>77</v>
      </c>
      <c r="AU82" s="18" t="s">
        <v>157</v>
      </c>
      <c r="BK82" s="200">
        <f>BK83</f>
        <v>0</v>
      </c>
    </row>
    <row r="83" s="11" customFormat="1" ht="25.92" customHeight="1">
      <c r="B83" s="201"/>
      <c r="C83" s="202"/>
      <c r="D83" s="203" t="s">
        <v>77</v>
      </c>
      <c r="E83" s="204" t="s">
        <v>117</v>
      </c>
      <c r="F83" s="204" t="s">
        <v>1094</v>
      </c>
      <c r="G83" s="202"/>
      <c r="H83" s="202"/>
      <c r="I83" s="205"/>
      <c r="J83" s="205"/>
      <c r="K83" s="206">
        <f>BK83</f>
        <v>0</v>
      </c>
      <c r="L83" s="202"/>
      <c r="M83" s="207"/>
      <c r="N83" s="208"/>
      <c r="O83" s="209"/>
      <c r="P83" s="209"/>
      <c r="Q83" s="210">
        <f>SUM(Q84:Q134)</f>
        <v>0</v>
      </c>
      <c r="R83" s="210">
        <f>SUM(R84:R134)</f>
        <v>0</v>
      </c>
      <c r="S83" s="209"/>
      <c r="T83" s="211">
        <f>SUM(T84:T134)</f>
        <v>0</v>
      </c>
      <c r="U83" s="209"/>
      <c r="V83" s="211">
        <f>SUM(V84:V134)</f>
        <v>0</v>
      </c>
      <c r="W83" s="209"/>
      <c r="X83" s="211">
        <f>SUM(X84:X134)</f>
        <v>0</v>
      </c>
      <c r="Y83" s="212"/>
      <c r="AR83" s="213" t="s">
        <v>127</v>
      </c>
      <c r="AT83" s="214" t="s">
        <v>77</v>
      </c>
      <c r="AU83" s="214" t="s">
        <v>78</v>
      </c>
      <c r="AY83" s="213" t="s">
        <v>183</v>
      </c>
      <c r="BK83" s="215">
        <f>SUM(BK84:BK134)</f>
        <v>0</v>
      </c>
    </row>
    <row r="84" s="1" customFormat="1" ht="16.5" customHeight="1">
      <c r="B84" s="39"/>
      <c r="C84" s="218" t="s">
        <v>86</v>
      </c>
      <c r="D84" s="294" t="s">
        <v>185</v>
      </c>
      <c r="E84" s="219" t="s">
        <v>1095</v>
      </c>
      <c r="F84" s="220" t="s">
        <v>1096</v>
      </c>
      <c r="G84" s="221" t="s">
        <v>528</v>
      </c>
      <c r="H84" s="222">
        <v>1</v>
      </c>
      <c r="I84" s="223"/>
      <c r="J84" s="223"/>
      <c r="K84" s="224">
        <f>ROUND(P84*H84,2)</f>
        <v>0</v>
      </c>
      <c r="L84" s="220" t="s">
        <v>20</v>
      </c>
      <c r="M84" s="44"/>
      <c r="N84" s="225" t="s">
        <v>20</v>
      </c>
      <c r="O84" s="226" t="s">
        <v>47</v>
      </c>
      <c r="P84" s="227">
        <f>I84+J84</f>
        <v>0</v>
      </c>
      <c r="Q84" s="227">
        <f>ROUND(I84*H84,2)</f>
        <v>0</v>
      </c>
      <c r="R84" s="227">
        <f>ROUND(J84*H84,2)</f>
        <v>0</v>
      </c>
      <c r="S84" s="84"/>
      <c r="T84" s="228">
        <f>S84*H84</f>
        <v>0</v>
      </c>
      <c r="U84" s="228">
        <v>0</v>
      </c>
      <c r="V84" s="228">
        <f>U84*H84</f>
        <v>0</v>
      </c>
      <c r="W84" s="228">
        <v>0</v>
      </c>
      <c r="X84" s="228">
        <f>W84*H84</f>
        <v>0</v>
      </c>
      <c r="Y84" s="229" t="s">
        <v>20</v>
      </c>
      <c r="AR84" s="230" t="s">
        <v>129</v>
      </c>
      <c r="AT84" s="230" t="s">
        <v>185</v>
      </c>
      <c r="AU84" s="230" t="s">
        <v>86</v>
      </c>
      <c r="AY84" s="18" t="s">
        <v>183</v>
      </c>
      <c r="BE84" s="231">
        <f>IF(O84="základní",K84,0)</f>
        <v>0</v>
      </c>
      <c r="BF84" s="231">
        <f>IF(O84="snížená",K84,0)</f>
        <v>0</v>
      </c>
      <c r="BG84" s="231">
        <f>IF(O84="zákl. přenesená",K84,0)</f>
        <v>0</v>
      </c>
      <c r="BH84" s="231">
        <f>IF(O84="sníž. přenesená",K84,0)</f>
        <v>0</v>
      </c>
      <c r="BI84" s="231">
        <f>IF(O84="nulová",K84,0)</f>
        <v>0</v>
      </c>
      <c r="BJ84" s="18" t="s">
        <v>86</v>
      </c>
      <c r="BK84" s="231">
        <f>ROUND(P84*H84,2)</f>
        <v>0</v>
      </c>
      <c r="BL84" s="18" t="s">
        <v>129</v>
      </c>
      <c r="BM84" s="230" t="s">
        <v>1097</v>
      </c>
    </row>
    <row r="85" s="1" customFormat="1">
      <c r="B85" s="39"/>
      <c r="C85" s="40"/>
      <c r="D85" s="232" t="s">
        <v>191</v>
      </c>
      <c r="E85" s="40"/>
      <c r="F85" s="233" t="s">
        <v>1096</v>
      </c>
      <c r="G85" s="40"/>
      <c r="H85" s="40"/>
      <c r="I85" s="138"/>
      <c r="J85" s="138"/>
      <c r="K85" s="40"/>
      <c r="L85" s="40"/>
      <c r="M85" s="44"/>
      <c r="N85" s="234"/>
      <c r="O85" s="84"/>
      <c r="P85" s="84"/>
      <c r="Q85" s="84"/>
      <c r="R85" s="84"/>
      <c r="S85" s="84"/>
      <c r="T85" s="84"/>
      <c r="U85" s="84"/>
      <c r="V85" s="84"/>
      <c r="W85" s="84"/>
      <c r="X85" s="84"/>
      <c r="Y85" s="85"/>
      <c r="AT85" s="18" t="s">
        <v>191</v>
      </c>
      <c r="AU85" s="18" t="s">
        <v>86</v>
      </c>
    </row>
    <row r="86" s="1" customFormat="1">
      <c r="B86" s="39"/>
      <c r="C86" s="40"/>
      <c r="D86" s="232" t="s">
        <v>419</v>
      </c>
      <c r="E86" s="40"/>
      <c r="F86" s="235" t="s">
        <v>1098</v>
      </c>
      <c r="G86" s="40"/>
      <c r="H86" s="40"/>
      <c r="I86" s="138"/>
      <c r="J86" s="138"/>
      <c r="K86" s="40"/>
      <c r="L86" s="40"/>
      <c r="M86" s="44"/>
      <c r="N86" s="234"/>
      <c r="O86" s="84"/>
      <c r="P86" s="84"/>
      <c r="Q86" s="84"/>
      <c r="R86" s="84"/>
      <c r="S86" s="84"/>
      <c r="T86" s="84"/>
      <c r="U86" s="84"/>
      <c r="V86" s="84"/>
      <c r="W86" s="84"/>
      <c r="X86" s="84"/>
      <c r="Y86" s="85"/>
      <c r="AT86" s="18" t="s">
        <v>419</v>
      </c>
      <c r="AU86" s="18" t="s">
        <v>86</v>
      </c>
    </row>
    <row r="87" s="1" customFormat="1" ht="16.5" customHeight="1">
      <c r="B87" s="39"/>
      <c r="C87" s="218" t="s">
        <v>88</v>
      </c>
      <c r="D87" s="294" t="s">
        <v>185</v>
      </c>
      <c r="E87" s="219" t="s">
        <v>1099</v>
      </c>
      <c r="F87" s="220" t="s">
        <v>1100</v>
      </c>
      <c r="G87" s="221" t="s">
        <v>528</v>
      </c>
      <c r="H87" s="222">
        <v>1</v>
      </c>
      <c r="I87" s="223"/>
      <c r="J87" s="223"/>
      <c r="K87" s="224">
        <f>ROUND(P87*H87,2)</f>
        <v>0</v>
      </c>
      <c r="L87" s="220" t="s">
        <v>20</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86</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1101</v>
      </c>
    </row>
    <row r="88" s="1" customFormat="1">
      <c r="B88" s="39"/>
      <c r="C88" s="40"/>
      <c r="D88" s="232" t="s">
        <v>191</v>
      </c>
      <c r="E88" s="40"/>
      <c r="F88" s="233" t="s">
        <v>1100</v>
      </c>
      <c r="G88" s="40"/>
      <c r="H88" s="40"/>
      <c r="I88" s="138"/>
      <c r="J88" s="138"/>
      <c r="K88" s="40"/>
      <c r="L88" s="40"/>
      <c r="M88" s="44"/>
      <c r="N88" s="234"/>
      <c r="O88" s="84"/>
      <c r="P88" s="84"/>
      <c r="Q88" s="84"/>
      <c r="R88" s="84"/>
      <c r="S88" s="84"/>
      <c r="T88" s="84"/>
      <c r="U88" s="84"/>
      <c r="V88" s="84"/>
      <c r="W88" s="84"/>
      <c r="X88" s="84"/>
      <c r="Y88" s="85"/>
      <c r="AT88" s="18" t="s">
        <v>191</v>
      </c>
      <c r="AU88" s="18" t="s">
        <v>86</v>
      </c>
    </row>
    <row r="89" s="1" customFormat="1" ht="16.5" customHeight="1">
      <c r="B89" s="39"/>
      <c r="C89" s="218" t="s">
        <v>205</v>
      </c>
      <c r="D89" s="218" t="s">
        <v>185</v>
      </c>
      <c r="E89" s="219" t="s">
        <v>1102</v>
      </c>
      <c r="F89" s="220" t="s">
        <v>1103</v>
      </c>
      <c r="G89" s="221" t="s">
        <v>528</v>
      </c>
      <c r="H89" s="222">
        <v>1</v>
      </c>
      <c r="I89" s="223"/>
      <c r="J89" s="223"/>
      <c r="K89" s="224">
        <f>ROUND(P89*H89,2)</f>
        <v>0</v>
      </c>
      <c r="L89" s="220" t="s">
        <v>20</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86</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1104</v>
      </c>
    </row>
    <row r="90" s="1" customFormat="1">
      <c r="B90" s="39"/>
      <c r="C90" s="40"/>
      <c r="D90" s="232" t="s">
        <v>191</v>
      </c>
      <c r="E90" s="40"/>
      <c r="F90" s="233" t="s">
        <v>1103</v>
      </c>
      <c r="G90" s="40"/>
      <c r="H90" s="40"/>
      <c r="I90" s="138"/>
      <c r="J90" s="138"/>
      <c r="K90" s="40"/>
      <c r="L90" s="40"/>
      <c r="M90" s="44"/>
      <c r="N90" s="234"/>
      <c r="O90" s="84"/>
      <c r="P90" s="84"/>
      <c r="Q90" s="84"/>
      <c r="R90" s="84"/>
      <c r="S90" s="84"/>
      <c r="T90" s="84"/>
      <c r="U90" s="84"/>
      <c r="V90" s="84"/>
      <c r="W90" s="84"/>
      <c r="X90" s="84"/>
      <c r="Y90" s="85"/>
      <c r="AT90" s="18" t="s">
        <v>191</v>
      </c>
      <c r="AU90" s="18" t="s">
        <v>86</v>
      </c>
    </row>
    <row r="91" s="1" customFormat="1" ht="16.5" customHeight="1">
      <c r="B91" s="39"/>
      <c r="C91" s="218" t="s">
        <v>129</v>
      </c>
      <c r="D91" s="218" t="s">
        <v>185</v>
      </c>
      <c r="E91" s="219" t="s">
        <v>1105</v>
      </c>
      <c r="F91" s="220" t="s">
        <v>1106</v>
      </c>
      <c r="G91" s="221" t="s">
        <v>528</v>
      </c>
      <c r="H91" s="222">
        <v>1</v>
      </c>
      <c r="I91" s="223"/>
      <c r="J91" s="223"/>
      <c r="K91" s="224">
        <f>ROUND(P91*H91,2)</f>
        <v>0</v>
      </c>
      <c r="L91" s="220" t="s">
        <v>20</v>
      </c>
      <c r="M91" s="44"/>
      <c r="N91" s="225" t="s">
        <v>20</v>
      </c>
      <c r="O91" s="226" t="s">
        <v>47</v>
      </c>
      <c r="P91" s="227">
        <f>I91+J91</f>
        <v>0</v>
      </c>
      <c r="Q91" s="227">
        <f>ROUND(I91*H91,2)</f>
        <v>0</v>
      </c>
      <c r="R91" s="227">
        <f>ROUND(J91*H91,2)</f>
        <v>0</v>
      </c>
      <c r="S91" s="84"/>
      <c r="T91" s="228">
        <f>S91*H91</f>
        <v>0</v>
      </c>
      <c r="U91" s="228">
        <v>0</v>
      </c>
      <c r="V91" s="228">
        <f>U91*H91</f>
        <v>0</v>
      </c>
      <c r="W91" s="228">
        <v>0</v>
      </c>
      <c r="X91" s="228">
        <f>W91*H91</f>
        <v>0</v>
      </c>
      <c r="Y91" s="229" t="s">
        <v>20</v>
      </c>
      <c r="AR91" s="230" t="s">
        <v>129</v>
      </c>
      <c r="AT91" s="230" t="s">
        <v>185</v>
      </c>
      <c r="AU91" s="230" t="s">
        <v>86</v>
      </c>
      <c r="AY91" s="18" t="s">
        <v>183</v>
      </c>
      <c r="BE91" s="231">
        <f>IF(O91="základní",K91,0)</f>
        <v>0</v>
      </c>
      <c r="BF91" s="231">
        <f>IF(O91="snížená",K91,0)</f>
        <v>0</v>
      </c>
      <c r="BG91" s="231">
        <f>IF(O91="zákl. přenesená",K91,0)</f>
        <v>0</v>
      </c>
      <c r="BH91" s="231">
        <f>IF(O91="sníž. přenesená",K91,0)</f>
        <v>0</v>
      </c>
      <c r="BI91" s="231">
        <f>IF(O91="nulová",K91,0)</f>
        <v>0</v>
      </c>
      <c r="BJ91" s="18" t="s">
        <v>86</v>
      </c>
      <c r="BK91" s="231">
        <f>ROUND(P91*H91,2)</f>
        <v>0</v>
      </c>
      <c r="BL91" s="18" t="s">
        <v>129</v>
      </c>
      <c r="BM91" s="230" t="s">
        <v>1107</v>
      </c>
    </row>
    <row r="92" s="1" customFormat="1">
      <c r="B92" s="39"/>
      <c r="C92" s="40"/>
      <c r="D92" s="232" t="s">
        <v>191</v>
      </c>
      <c r="E92" s="40"/>
      <c r="F92" s="233" t="s">
        <v>1108</v>
      </c>
      <c r="G92" s="40"/>
      <c r="H92" s="40"/>
      <c r="I92" s="138"/>
      <c r="J92" s="138"/>
      <c r="K92" s="40"/>
      <c r="L92" s="40"/>
      <c r="M92" s="44"/>
      <c r="N92" s="234"/>
      <c r="O92" s="84"/>
      <c r="P92" s="84"/>
      <c r="Q92" s="84"/>
      <c r="R92" s="84"/>
      <c r="S92" s="84"/>
      <c r="T92" s="84"/>
      <c r="U92" s="84"/>
      <c r="V92" s="84"/>
      <c r="W92" s="84"/>
      <c r="X92" s="84"/>
      <c r="Y92" s="85"/>
      <c r="AT92" s="18" t="s">
        <v>191</v>
      </c>
      <c r="AU92" s="18" t="s">
        <v>86</v>
      </c>
    </row>
    <row r="93" s="1" customFormat="1">
      <c r="B93" s="39"/>
      <c r="C93" s="40"/>
      <c r="D93" s="232" t="s">
        <v>419</v>
      </c>
      <c r="E93" s="40"/>
      <c r="F93" s="235" t="s">
        <v>1109</v>
      </c>
      <c r="G93" s="40"/>
      <c r="H93" s="40"/>
      <c r="I93" s="138"/>
      <c r="J93" s="138"/>
      <c r="K93" s="40"/>
      <c r="L93" s="40"/>
      <c r="M93" s="44"/>
      <c r="N93" s="234"/>
      <c r="O93" s="84"/>
      <c r="P93" s="84"/>
      <c r="Q93" s="84"/>
      <c r="R93" s="84"/>
      <c r="S93" s="84"/>
      <c r="T93" s="84"/>
      <c r="U93" s="84"/>
      <c r="V93" s="84"/>
      <c r="W93" s="84"/>
      <c r="X93" s="84"/>
      <c r="Y93" s="85"/>
      <c r="AT93" s="18" t="s">
        <v>419</v>
      </c>
      <c r="AU93" s="18" t="s">
        <v>86</v>
      </c>
    </row>
    <row r="94" s="1" customFormat="1" ht="24" customHeight="1">
      <c r="B94" s="39"/>
      <c r="C94" s="218" t="s">
        <v>127</v>
      </c>
      <c r="D94" s="294" t="s">
        <v>185</v>
      </c>
      <c r="E94" s="219" t="s">
        <v>1110</v>
      </c>
      <c r="F94" s="220" t="s">
        <v>1111</v>
      </c>
      <c r="G94" s="221" t="s">
        <v>528</v>
      </c>
      <c r="H94" s="222">
        <v>1</v>
      </c>
      <c r="I94" s="223"/>
      <c r="J94" s="223"/>
      <c r="K94" s="224">
        <f>ROUND(P94*H94,2)</f>
        <v>0</v>
      </c>
      <c r="L94" s="220" t="s">
        <v>20</v>
      </c>
      <c r="M94" s="44"/>
      <c r="N94" s="225" t="s">
        <v>20</v>
      </c>
      <c r="O94" s="226" t="s">
        <v>47</v>
      </c>
      <c r="P94" s="227">
        <f>I94+J94</f>
        <v>0</v>
      </c>
      <c r="Q94" s="227">
        <f>ROUND(I94*H94,2)</f>
        <v>0</v>
      </c>
      <c r="R94" s="227">
        <f>ROUND(J94*H94,2)</f>
        <v>0</v>
      </c>
      <c r="S94" s="84"/>
      <c r="T94" s="228">
        <f>S94*H94</f>
        <v>0</v>
      </c>
      <c r="U94" s="228">
        <v>0</v>
      </c>
      <c r="V94" s="228">
        <f>U94*H94</f>
        <v>0</v>
      </c>
      <c r="W94" s="228">
        <v>0</v>
      </c>
      <c r="X94" s="228">
        <f>W94*H94</f>
        <v>0</v>
      </c>
      <c r="Y94" s="229" t="s">
        <v>20</v>
      </c>
      <c r="AR94" s="230" t="s">
        <v>129</v>
      </c>
      <c r="AT94" s="230" t="s">
        <v>185</v>
      </c>
      <c r="AU94" s="230" t="s">
        <v>86</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1112</v>
      </c>
    </row>
    <row r="95" s="1" customFormat="1">
      <c r="B95" s="39"/>
      <c r="C95" s="40"/>
      <c r="D95" s="232" t="s">
        <v>191</v>
      </c>
      <c r="E95" s="40"/>
      <c r="F95" s="233" t="s">
        <v>1111</v>
      </c>
      <c r="G95" s="40"/>
      <c r="H95" s="40"/>
      <c r="I95" s="138"/>
      <c r="J95" s="138"/>
      <c r="K95" s="40"/>
      <c r="L95" s="40"/>
      <c r="M95" s="44"/>
      <c r="N95" s="234"/>
      <c r="O95" s="84"/>
      <c r="P95" s="84"/>
      <c r="Q95" s="84"/>
      <c r="R95" s="84"/>
      <c r="S95" s="84"/>
      <c r="T95" s="84"/>
      <c r="U95" s="84"/>
      <c r="V95" s="84"/>
      <c r="W95" s="84"/>
      <c r="X95" s="84"/>
      <c r="Y95" s="85"/>
      <c r="AT95" s="18" t="s">
        <v>191</v>
      </c>
      <c r="AU95" s="18" t="s">
        <v>86</v>
      </c>
    </row>
    <row r="96" s="1" customFormat="1">
      <c r="B96" s="39"/>
      <c r="C96" s="40"/>
      <c r="D96" s="232" t="s">
        <v>419</v>
      </c>
      <c r="E96" s="40"/>
      <c r="F96" s="235" t="s">
        <v>1113</v>
      </c>
      <c r="G96" s="40"/>
      <c r="H96" s="40"/>
      <c r="I96" s="138"/>
      <c r="J96" s="138"/>
      <c r="K96" s="40"/>
      <c r="L96" s="40"/>
      <c r="M96" s="44"/>
      <c r="N96" s="234"/>
      <c r="O96" s="84"/>
      <c r="P96" s="84"/>
      <c r="Q96" s="84"/>
      <c r="R96" s="84"/>
      <c r="S96" s="84"/>
      <c r="T96" s="84"/>
      <c r="U96" s="84"/>
      <c r="V96" s="84"/>
      <c r="W96" s="84"/>
      <c r="X96" s="84"/>
      <c r="Y96" s="85"/>
      <c r="AT96" s="18" t="s">
        <v>419</v>
      </c>
      <c r="AU96" s="18" t="s">
        <v>86</v>
      </c>
    </row>
    <row r="97" s="1" customFormat="1" ht="16.5" customHeight="1">
      <c r="B97" s="39"/>
      <c r="C97" s="218" t="s">
        <v>221</v>
      </c>
      <c r="D97" s="218" t="s">
        <v>185</v>
      </c>
      <c r="E97" s="219" t="s">
        <v>1114</v>
      </c>
      <c r="F97" s="220" t="s">
        <v>1115</v>
      </c>
      <c r="G97" s="221" t="s">
        <v>528</v>
      </c>
      <c r="H97" s="222">
        <v>1</v>
      </c>
      <c r="I97" s="223"/>
      <c r="J97" s="223"/>
      <c r="K97" s="224">
        <f>ROUND(P97*H97,2)</f>
        <v>0</v>
      </c>
      <c r="L97" s="220" t="s">
        <v>20</v>
      </c>
      <c r="M97" s="44"/>
      <c r="N97" s="225" t="s">
        <v>20</v>
      </c>
      <c r="O97" s="226" t="s">
        <v>47</v>
      </c>
      <c r="P97" s="227">
        <f>I97+J97</f>
        <v>0</v>
      </c>
      <c r="Q97" s="227">
        <f>ROUND(I97*H97,2)</f>
        <v>0</v>
      </c>
      <c r="R97" s="227">
        <f>ROUND(J97*H97,2)</f>
        <v>0</v>
      </c>
      <c r="S97" s="84"/>
      <c r="T97" s="228">
        <f>S97*H97</f>
        <v>0</v>
      </c>
      <c r="U97" s="228">
        <v>0</v>
      </c>
      <c r="V97" s="228">
        <f>U97*H97</f>
        <v>0</v>
      </c>
      <c r="W97" s="228">
        <v>0</v>
      </c>
      <c r="X97" s="228">
        <f>W97*H97</f>
        <v>0</v>
      </c>
      <c r="Y97" s="229" t="s">
        <v>20</v>
      </c>
      <c r="AR97" s="230" t="s">
        <v>129</v>
      </c>
      <c r="AT97" s="230" t="s">
        <v>185</v>
      </c>
      <c r="AU97" s="230" t="s">
        <v>86</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1116</v>
      </c>
    </row>
    <row r="98" s="1" customFormat="1">
      <c r="B98" s="39"/>
      <c r="C98" s="40"/>
      <c r="D98" s="232" t="s">
        <v>191</v>
      </c>
      <c r="E98" s="40"/>
      <c r="F98" s="233" t="s">
        <v>1115</v>
      </c>
      <c r="G98" s="40"/>
      <c r="H98" s="40"/>
      <c r="I98" s="138"/>
      <c r="J98" s="138"/>
      <c r="K98" s="40"/>
      <c r="L98" s="40"/>
      <c r="M98" s="44"/>
      <c r="N98" s="234"/>
      <c r="O98" s="84"/>
      <c r="P98" s="84"/>
      <c r="Q98" s="84"/>
      <c r="R98" s="84"/>
      <c r="S98" s="84"/>
      <c r="T98" s="84"/>
      <c r="U98" s="84"/>
      <c r="V98" s="84"/>
      <c r="W98" s="84"/>
      <c r="X98" s="84"/>
      <c r="Y98" s="85"/>
      <c r="AT98" s="18" t="s">
        <v>191</v>
      </c>
      <c r="AU98" s="18" t="s">
        <v>86</v>
      </c>
    </row>
    <row r="99" s="1" customFormat="1">
      <c r="B99" s="39"/>
      <c r="C99" s="40"/>
      <c r="D99" s="232" t="s">
        <v>419</v>
      </c>
      <c r="E99" s="40"/>
      <c r="F99" s="235" t="s">
        <v>1117</v>
      </c>
      <c r="G99" s="40"/>
      <c r="H99" s="40"/>
      <c r="I99" s="138"/>
      <c r="J99" s="138"/>
      <c r="K99" s="40"/>
      <c r="L99" s="40"/>
      <c r="M99" s="44"/>
      <c r="N99" s="234"/>
      <c r="O99" s="84"/>
      <c r="P99" s="84"/>
      <c r="Q99" s="84"/>
      <c r="R99" s="84"/>
      <c r="S99" s="84"/>
      <c r="T99" s="84"/>
      <c r="U99" s="84"/>
      <c r="V99" s="84"/>
      <c r="W99" s="84"/>
      <c r="X99" s="84"/>
      <c r="Y99" s="85"/>
      <c r="AT99" s="18" t="s">
        <v>419</v>
      </c>
      <c r="AU99" s="18" t="s">
        <v>86</v>
      </c>
    </row>
    <row r="100" s="1" customFormat="1" ht="16.5" customHeight="1">
      <c r="B100" s="39"/>
      <c r="C100" s="218" t="s">
        <v>230</v>
      </c>
      <c r="D100" s="218" t="s">
        <v>185</v>
      </c>
      <c r="E100" s="219" t="s">
        <v>1118</v>
      </c>
      <c r="F100" s="220" t="s">
        <v>20</v>
      </c>
      <c r="G100" s="221" t="s">
        <v>528</v>
      </c>
      <c r="H100" s="222">
        <v>1</v>
      </c>
      <c r="I100" s="223"/>
      <c r="J100" s="223"/>
      <c r="K100" s="224">
        <f>ROUND(P100*H100,2)</f>
        <v>0</v>
      </c>
      <c r="L100" s="220" t="s">
        <v>20</v>
      </c>
      <c r="M100" s="44"/>
      <c r="N100" s="225" t="s">
        <v>20</v>
      </c>
      <c r="O100" s="226" t="s">
        <v>47</v>
      </c>
      <c r="P100" s="227">
        <f>I100+J100</f>
        <v>0</v>
      </c>
      <c r="Q100" s="227">
        <f>ROUND(I100*H100,2)</f>
        <v>0</v>
      </c>
      <c r="R100" s="227">
        <f>ROUND(J100*H100,2)</f>
        <v>0</v>
      </c>
      <c r="S100" s="84"/>
      <c r="T100" s="228">
        <f>S100*H100</f>
        <v>0</v>
      </c>
      <c r="U100" s="228">
        <v>0</v>
      </c>
      <c r="V100" s="228">
        <f>U100*H100</f>
        <v>0</v>
      </c>
      <c r="W100" s="228">
        <v>0</v>
      </c>
      <c r="X100" s="228">
        <f>W100*H100</f>
        <v>0</v>
      </c>
      <c r="Y100" s="229" t="s">
        <v>20</v>
      </c>
      <c r="AR100" s="230" t="s">
        <v>129</v>
      </c>
      <c r="AT100" s="230" t="s">
        <v>185</v>
      </c>
      <c r="AU100" s="230" t="s">
        <v>86</v>
      </c>
      <c r="AY100" s="18" t="s">
        <v>183</v>
      </c>
      <c r="BE100" s="231">
        <f>IF(O100="základní",K100,0)</f>
        <v>0</v>
      </c>
      <c r="BF100" s="231">
        <f>IF(O100="snížená",K100,0)</f>
        <v>0</v>
      </c>
      <c r="BG100" s="231">
        <f>IF(O100="zákl. přenesená",K100,0)</f>
        <v>0</v>
      </c>
      <c r="BH100" s="231">
        <f>IF(O100="sníž. přenesená",K100,0)</f>
        <v>0</v>
      </c>
      <c r="BI100" s="231">
        <f>IF(O100="nulová",K100,0)</f>
        <v>0</v>
      </c>
      <c r="BJ100" s="18" t="s">
        <v>86</v>
      </c>
      <c r="BK100" s="231">
        <f>ROUND(P100*H100,2)</f>
        <v>0</v>
      </c>
      <c r="BL100" s="18" t="s">
        <v>129</v>
      </c>
      <c r="BM100" s="230" t="s">
        <v>1119</v>
      </c>
    </row>
    <row r="101" s="1" customFormat="1">
      <c r="B101" s="39"/>
      <c r="C101" s="40"/>
      <c r="D101" s="232" t="s">
        <v>191</v>
      </c>
      <c r="E101" s="40"/>
      <c r="F101" s="233" t="s">
        <v>1120</v>
      </c>
      <c r="G101" s="40"/>
      <c r="H101" s="40"/>
      <c r="I101" s="138"/>
      <c r="J101" s="138"/>
      <c r="K101" s="40"/>
      <c r="L101" s="40"/>
      <c r="M101" s="44"/>
      <c r="N101" s="234"/>
      <c r="O101" s="84"/>
      <c r="P101" s="84"/>
      <c r="Q101" s="84"/>
      <c r="R101" s="84"/>
      <c r="S101" s="84"/>
      <c r="T101" s="84"/>
      <c r="U101" s="84"/>
      <c r="V101" s="84"/>
      <c r="W101" s="84"/>
      <c r="X101" s="84"/>
      <c r="Y101" s="85"/>
      <c r="AT101" s="18" t="s">
        <v>191</v>
      </c>
      <c r="AU101" s="18" t="s">
        <v>86</v>
      </c>
    </row>
    <row r="102" s="1" customFormat="1">
      <c r="B102" s="39"/>
      <c r="C102" s="40"/>
      <c r="D102" s="232" t="s">
        <v>419</v>
      </c>
      <c r="E102" s="40"/>
      <c r="F102" s="235" t="s">
        <v>1121</v>
      </c>
      <c r="G102" s="40"/>
      <c r="H102" s="40"/>
      <c r="I102" s="138"/>
      <c r="J102" s="138"/>
      <c r="K102" s="40"/>
      <c r="L102" s="40"/>
      <c r="M102" s="44"/>
      <c r="N102" s="234"/>
      <c r="O102" s="84"/>
      <c r="P102" s="84"/>
      <c r="Q102" s="84"/>
      <c r="R102" s="84"/>
      <c r="S102" s="84"/>
      <c r="T102" s="84"/>
      <c r="U102" s="84"/>
      <c r="V102" s="84"/>
      <c r="W102" s="84"/>
      <c r="X102" s="84"/>
      <c r="Y102" s="85"/>
      <c r="AT102" s="18" t="s">
        <v>419</v>
      </c>
      <c r="AU102" s="18" t="s">
        <v>86</v>
      </c>
    </row>
    <row r="103" s="1" customFormat="1" ht="16.5" customHeight="1">
      <c r="B103" s="39"/>
      <c r="C103" s="218" t="s">
        <v>236</v>
      </c>
      <c r="D103" s="294" t="s">
        <v>185</v>
      </c>
      <c r="E103" s="219" t="s">
        <v>1122</v>
      </c>
      <c r="F103" s="220" t="s">
        <v>1123</v>
      </c>
      <c r="G103" s="221" t="s">
        <v>528</v>
      </c>
      <c r="H103" s="222">
        <v>1</v>
      </c>
      <c r="I103" s="223"/>
      <c r="J103" s="223"/>
      <c r="K103" s="224">
        <f>ROUND(P103*H103,2)</f>
        <v>0</v>
      </c>
      <c r="L103" s="220" t="s">
        <v>20</v>
      </c>
      <c r="M103" s="44"/>
      <c r="N103" s="225" t="s">
        <v>20</v>
      </c>
      <c r="O103" s="226" t="s">
        <v>47</v>
      </c>
      <c r="P103" s="227">
        <f>I103+J103</f>
        <v>0</v>
      </c>
      <c r="Q103" s="227">
        <f>ROUND(I103*H103,2)</f>
        <v>0</v>
      </c>
      <c r="R103" s="227">
        <f>ROUND(J103*H103,2)</f>
        <v>0</v>
      </c>
      <c r="S103" s="84"/>
      <c r="T103" s="228">
        <f>S103*H103</f>
        <v>0</v>
      </c>
      <c r="U103" s="228">
        <v>0</v>
      </c>
      <c r="V103" s="228">
        <f>U103*H103</f>
        <v>0</v>
      </c>
      <c r="W103" s="228">
        <v>0</v>
      </c>
      <c r="X103" s="228">
        <f>W103*H103</f>
        <v>0</v>
      </c>
      <c r="Y103" s="229" t="s">
        <v>20</v>
      </c>
      <c r="AR103" s="230" t="s">
        <v>129</v>
      </c>
      <c r="AT103" s="230" t="s">
        <v>185</v>
      </c>
      <c r="AU103" s="230" t="s">
        <v>86</v>
      </c>
      <c r="AY103" s="18" t="s">
        <v>183</v>
      </c>
      <c r="BE103" s="231">
        <f>IF(O103="základní",K103,0)</f>
        <v>0</v>
      </c>
      <c r="BF103" s="231">
        <f>IF(O103="snížená",K103,0)</f>
        <v>0</v>
      </c>
      <c r="BG103" s="231">
        <f>IF(O103="zákl. přenesená",K103,0)</f>
        <v>0</v>
      </c>
      <c r="BH103" s="231">
        <f>IF(O103="sníž. přenesená",K103,0)</f>
        <v>0</v>
      </c>
      <c r="BI103" s="231">
        <f>IF(O103="nulová",K103,0)</f>
        <v>0</v>
      </c>
      <c r="BJ103" s="18" t="s">
        <v>86</v>
      </c>
      <c r="BK103" s="231">
        <f>ROUND(P103*H103,2)</f>
        <v>0</v>
      </c>
      <c r="BL103" s="18" t="s">
        <v>129</v>
      </c>
      <c r="BM103" s="230" t="s">
        <v>1124</v>
      </c>
    </row>
    <row r="104" s="1" customFormat="1">
      <c r="B104" s="39"/>
      <c r="C104" s="40"/>
      <c r="D104" s="232" t="s">
        <v>191</v>
      </c>
      <c r="E104" s="40"/>
      <c r="F104" s="233" t="s">
        <v>1123</v>
      </c>
      <c r="G104" s="40"/>
      <c r="H104" s="40"/>
      <c r="I104" s="138"/>
      <c r="J104" s="138"/>
      <c r="K104" s="40"/>
      <c r="L104" s="40"/>
      <c r="M104" s="44"/>
      <c r="N104" s="234"/>
      <c r="O104" s="84"/>
      <c r="P104" s="84"/>
      <c r="Q104" s="84"/>
      <c r="R104" s="84"/>
      <c r="S104" s="84"/>
      <c r="T104" s="84"/>
      <c r="U104" s="84"/>
      <c r="V104" s="84"/>
      <c r="W104" s="84"/>
      <c r="X104" s="84"/>
      <c r="Y104" s="85"/>
      <c r="AT104" s="18" t="s">
        <v>191</v>
      </c>
      <c r="AU104" s="18" t="s">
        <v>86</v>
      </c>
    </row>
    <row r="105" s="1" customFormat="1">
      <c r="B105" s="39"/>
      <c r="C105" s="40"/>
      <c r="D105" s="232" t="s">
        <v>419</v>
      </c>
      <c r="E105" s="40"/>
      <c r="F105" s="235" t="s">
        <v>1125</v>
      </c>
      <c r="G105" s="40"/>
      <c r="H105" s="40"/>
      <c r="I105" s="138"/>
      <c r="J105" s="138"/>
      <c r="K105" s="40"/>
      <c r="L105" s="40"/>
      <c r="M105" s="44"/>
      <c r="N105" s="234"/>
      <c r="O105" s="84"/>
      <c r="P105" s="84"/>
      <c r="Q105" s="84"/>
      <c r="R105" s="84"/>
      <c r="S105" s="84"/>
      <c r="T105" s="84"/>
      <c r="U105" s="84"/>
      <c r="V105" s="84"/>
      <c r="W105" s="84"/>
      <c r="X105" s="84"/>
      <c r="Y105" s="85"/>
      <c r="AT105" s="18" t="s">
        <v>419</v>
      </c>
      <c r="AU105" s="18" t="s">
        <v>86</v>
      </c>
    </row>
    <row r="106" s="1" customFormat="1" ht="24" customHeight="1">
      <c r="B106" s="39"/>
      <c r="C106" s="218" t="s">
        <v>246</v>
      </c>
      <c r="D106" s="294" t="s">
        <v>185</v>
      </c>
      <c r="E106" s="219" t="s">
        <v>1126</v>
      </c>
      <c r="F106" s="220" t="s">
        <v>1127</v>
      </c>
      <c r="G106" s="221" t="s">
        <v>528</v>
      </c>
      <c r="H106" s="222">
        <v>1</v>
      </c>
      <c r="I106" s="223"/>
      <c r="J106" s="223"/>
      <c r="K106" s="224">
        <f>ROUND(P106*H106,2)</f>
        <v>0</v>
      </c>
      <c r="L106" s="220" t="s">
        <v>20</v>
      </c>
      <c r="M106" s="44"/>
      <c r="N106" s="225" t="s">
        <v>20</v>
      </c>
      <c r="O106" s="226" t="s">
        <v>47</v>
      </c>
      <c r="P106" s="227">
        <f>I106+J106</f>
        <v>0</v>
      </c>
      <c r="Q106" s="227">
        <f>ROUND(I106*H106,2)</f>
        <v>0</v>
      </c>
      <c r="R106" s="227">
        <f>ROUND(J106*H106,2)</f>
        <v>0</v>
      </c>
      <c r="S106" s="84"/>
      <c r="T106" s="228">
        <f>S106*H106</f>
        <v>0</v>
      </c>
      <c r="U106" s="228">
        <v>0</v>
      </c>
      <c r="V106" s="228">
        <f>U106*H106</f>
        <v>0</v>
      </c>
      <c r="W106" s="228">
        <v>0</v>
      </c>
      <c r="X106" s="228">
        <f>W106*H106</f>
        <v>0</v>
      </c>
      <c r="Y106" s="229" t="s">
        <v>20</v>
      </c>
      <c r="AR106" s="230" t="s">
        <v>129</v>
      </c>
      <c r="AT106" s="230" t="s">
        <v>185</v>
      </c>
      <c r="AU106" s="230" t="s">
        <v>86</v>
      </c>
      <c r="AY106" s="18" t="s">
        <v>183</v>
      </c>
      <c r="BE106" s="231">
        <f>IF(O106="základní",K106,0)</f>
        <v>0</v>
      </c>
      <c r="BF106" s="231">
        <f>IF(O106="snížená",K106,0)</f>
        <v>0</v>
      </c>
      <c r="BG106" s="231">
        <f>IF(O106="zákl. přenesená",K106,0)</f>
        <v>0</v>
      </c>
      <c r="BH106" s="231">
        <f>IF(O106="sníž. přenesená",K106,0)</f>
        <v>0</v>
      </c>
      <c r="BI106" s="231">
        <f>IF(O106="nulová",K106,0)</f>
        <v>0</v>
      </c>
      <c r="BJ106" s="18" t="s">
        <v>86</v>
      </c>
      <c r="BK106" s="231">
        <f>ROUND(P106*H106,2)</f>
        <v>0</v>
      </c>
      <c r="BL106" s="18" t="s">
        <v>129</v>
      </c>
      <c r="BM106" s="230" t="s">
        <v>1128</v>
      </c>
    </row>
    <row r="107" s="1" customFormat="1">
      <c r="B107" s="39"/>
      <c r="C107" s="40"/>
      <c r="D107" s="232" t="s">
        <v>191</v>
      </c>
      <c r="E107" s="40"/>
      <c r="F107" s="233" t="s">
        <v>1127</v>
      </c>
      <c r="G107" s="40"/>
      <c r="H107" s="40"/>
      <c r="I107" s="138"/>
      <c r="J107" s="138"/>
      <c r="K107" s="40"/>
      <c r="L107" s="40"/>
      <c r="M107" s="44"/>
      <c r="N107" s="234"/>
      <c r="O107" s="84"/>
      <c r="P107" s="84"/>
      <c r="Q107" s="84"/>
      <c r="R107" s="84"/>
      <c r="S107" s="84"/>
      <c r="T107" s="84"/>
      <c r="U107" s="84"/>
      <c r="V107" s="84"/>
      <c r="W107" s="84"/>
      <c r="X107" s="84"/>
      <c r="Y107" s="85"/>
      <c r="AT107" s="18" t="s">
        <v>191</v>
      </c>
      <c r="AU107" s="18" t="s">
        <v>86</v>
      </c>
    </row>
    <row r="108" s="1" customFormat="1" ht="16.5" customHeight="1">
      <c r="B108" s="39"/>
      <c r="C108" s="218" t="s">
        <v>252</v>
      </c>
      <c r="D108" s="294" t="s">
        <v>185</v>
      </c>
      <c r="E108" s="219" t="s">
        <v>1129</v>
      </c>
      <c r="F108" s="220" t="s">
        <v>1130</v>
      </c>
      <c r="G108" s="221" t="s">
        <v>528</v>
      </c>
      <c r="H108" s="222">
        <v>1</v>
      </c>
      <c r="I108" s="223"/>
      <c r="J108" s="223"/>
      <c r="K108" s="224">
        <f>ROUND(P108*H108,2)</f>
        <v>0</v>
      </c>
      <c r="L108" s="220" t="s">
        <v>20</v>
      </c>
      <c r="M108" s="44"/>
      <c r="N108" s="225" t="s">
        <v>20</v>
      </c>
      <c r="O108" s="226" t="s">
        <v>47</v>
      </c>
      <c r="P108" s="227">
        <f>I108+J108</f>
        <v>0</v>
      </c>
      <c r="Q108" s="227">
        <f>ROUND(I108*H108,2)</f>
        <v>0</v>
      </c>
      <c r="R108" s="227">
        <f>ROUND(J108*H108,2)</f>
        <v>0</v>
      </c>
      <c r="S108" s="84"/>
      <c r="T108" s="228">
        <f>S108*H108</f>
        <v>0</v>
      </c>
      <c r="U108" s="228">
        <v>0</v>
      </c>
      <c r="V108" s="228">
        <f>U108*H108</f>
        <v>0</v>
      </c>
      <c r="W108" s="228">
        <v>0</v>
      </c>
      <c r="X108" s="228">
        <f>W108*H108</f>
        <v>0</v>
      </c>
      <c r="Y108" s="229" t="s">
        <v>20</v>
      </c>
      <c r="AR108" s="230" t="s">
        <v>129</v>
      </c>
      <c r="AT108" s="230" t="s">
        <v>185</v>
      </c>
      <c r="AU108" s="230" t="s">
        <v>86</v>
      </c>
      <c r="AY108" s="18" t="s">
        <v>183</v>
      </c>
      <c r="BE108" s="231">
        <f>IF(O108="základní",K108,0)</f>
        <v>0</v>
      </c>
      <c r="BF108" s="231">
        <f>IF(O108="snížená",K108,0)</f>
        <v>0</v>
      </c>
      <c r="BG108" s="231">
        <f>IF(O108="zákl. přenesená",K108,0)</f>
        <v>0</v>
      </c>
      <c r="BH108" s="231">
        <f>IF(O108="sníž. přenesená",K108,0)</f>
        <v>0</v>
      </c>
      <c r="BI108" s="231">
        <f>IF(O108="nulová",K108,0)</f>
        <v>0</v>
      </c>
      <c r="BJ108" s="18" t="s">
        <v>86</v>
      </c>
      <c r="BK108" s="231">
        <f>ROUND(P108*H108,2)</f>
        <v>0</v>
      </c>
      <c r="BL108" s="18" t="s">
        <v>129</v>
      </c>
      <c r="BM108" s="230" t="s">
        <v>1131</v>
      </c>
    </row>
    <row r="109" s="1" customFormat="1">
      <c r="B109" s="39"/>
      <c r="C109" s="40"/>
      <c r="D109" s="232" t="s">
        <v>191</v>
      </c>
      <c r="E109" s="40"/>
      <c r="F109" s="233" t="s">
        <v>1132</v>
      </c>
      <c r="G109" s="40"/>
      <c r="H109" s="40"/>
      <c r="I109" s="138"/>
      <c r="J109" s="138"/>
      <c r="K109" s="40"/>
      <c r="L109" s="40"/>
      <c r="M109" s="44"/>
      <c r="N109" s="234"/>
      <c r="O109" s="84"/>
      <c r="P109" s="84"/>
      <c r="Q109" s="84"/>
      <c r="R109" s="84"/>
      <c r="S109" s="84"/>
      <c r="T109" s="84"/>
      <c r="U109" s="84"/>
      <c r="V109" s="84"/>
      <c r="W109" s="84"/>
      <c r="X109" s="84"/>
      <c r="Y109" s="85"/>
      <c r="AT109" s="18" t="s">
        <v>191</v>
      </c>
      <c r="AU109" s="18" t="s">
        <v>86</v>
      </c>
    </row>
    <row r="110" s="1" customFormat="1" ht="16.5" customHeight="1">
      <c r="B110" s="39"/>
      <c r="C110" s="218" t="s">
        <v>258</v>
      </c>
      <c r="D110" s="294" t="s">
        <v>185</v>
      </c>
      <c r="E110" s="219" t="s">
        <v>1133</v>
      </c>
      <c r="F110" s="220" t="s">
        <v>1134</v>
      </c>
      <c r="G110" s="221" t="s">
        <v>528</v>
      </c>
      <c r="H110" s="222">
        <v>1</v>
      </c>
      <c r="I110" s="223"/>
      <c r="J110" s="223"/>
      <c r="K110" s="224">
        <f>ROUND(P110*H110,2)</f>
        <v>0</v>
      </c>
      <c r="L110" s="220" t="s">
        <v>20</v>
      </c>
      <c r="M110" s="44"/>
      <c r="N110" s="225" t="s">
        <v>20</v>
      </c>
      <c r="O110" s="226" t="s">
        <v>47</v>
      </c>
      <c r="P110" s="227">
        <f>I110+J110</f>
        <v>0</v>
      </c>
      <c r="Q110" s="227">
        <f>ROUND(I110*H110,2)</f>
        <v>0</v>
      </c>
      <c r="R110" s="227">
        <f>ROUND(J110*H110,2)</f>
        <v>0</v>
      </c>
      <c r="S110" s="84"/>
      <c r="T110" s="228">
        <f>S110*H110</f>
        <v>0</v>
      </c>
      <c r="U110" s="228">
        <v>0</v>
      </c>
      <c r="V110" s="228">
        <f>U110*H110</f>
        <v>0</v>
      </c>
      <c r="W110" s="228">
        <v>0</v>
      </c>
      <c r="X110" s="228">
        <f>W110*H110</f>
        <v>0</v>
      </c>
      <c r="Y110" s="229" t="s">
        <v>20</v>
      </c>
      <c r="AR110" s="230" t="s">
        <v>129</v>
      </c>
      <c r="AT110" s="230" t="s">
        <v>185</v>
      </c>
      <c r="AU110" s="230" t="s">
        <v>86</v>
      </c>
      <c r="AY110" s="18" t="s">
        <v>183</v>
      </c>
      <c r="BE110" s="231">
        <f>IF(O110="základní",K110,0)</f>
        <v>0</v>
      </c>
      <c r="BF110" s="231">
        <f>IF(O110="snížená",K110,0)</f>
        <v>0</v>
      </c>
      <c r="BG110" s="231">
        <f>IF(O110="zákl. přenesená",K110,0)</f>
        <v>0</v>
      </c>
      <c r="BH110" s="231">
        <f>IF(O110="sníž. přenesená",K110,0)</f>
        <v>0</v>
      </c>
      <c r="BI110" s="231">
        <f>IF(O110="nulová",K110,0)</f>
        <v>0</v>
      </c>
      <c r="BJ110" s="18" t="s">
        <v>86</v>
      </c>
      <c r="BK110" s="231">
        <f>ROUND(P110*H110,2)</f>
        <v>0</v>
      </c>
      <c r="BL110" s="18" t="s">
        <v>129</v>
      </c>
      <c r="BM110" s="230" t="s">
        <v>1135</v>
      </c>
    </row>
    <row r="111" s="1" customFormat="1">
      <c r="B111" s="39"/>
      <c r="C111" s="40"/>
      <c r="D111" s="232" t="s">
        <v>191</v>
      </c>
      <c r="E111" s="40"/>
      <c r="F111" s="233" t="s">
        <v>1136</v>
      </c>
      <c r="G111" s="40"/>
      <c r="H111" s="40"/>
      <c r="I111" s="138"/>
      <c r="J111" s="138"/>
      <c r="K111" s="40"/>
      <c r="L111" s="40"/>
      <c r="M111" s="44"/>
      <c r="N111" s="234"/>
      <c r="O111" s="84"/>
      <c r="P111" s="84"/>
      <c r="Q111" s="84"/>
      <c r="R111" s="84"/>
      <c r="S111" s="84"/>
      <c r="T111" s="84"/>
      <c r="U111" s="84"/>
      <c r="V111" s="84"/>
      <c r="W111" s="84"/>
      <c r="X111" s="84"/>
      <c r="Y111" s="85"/>
      <c r="AT111" s="18" t="s">
        <v>191</v>
      </c>
      <c r="AU111" s="18" t="s">
        <v>86</v>
      </c>
    </row>
    <row r="112" s="1" customFormat="1" ht="24" customHeight="1">
      <c r="B112" s="39"/>
      <c r="C112" s="218" t="s">
        <v>264</v>
      </c>
      <c r="D112" s="294" t="s">
        <v>185</v>
      </c>
      <c r="E112" s="219" t="s">
        <v>1137</v>
      </c>
      <c r="F112" s="220" t="s">
        <v>1138</v>
      </c>
      <c r="G112" s="221" t="s">
        <v>528</v>
      </c>
      <c r="H112" s="222">
        <v>1</v>
      </c>
      <c r="I112" s="223"/>
      <c r="J112" s="223"/>
      <c r="K112" s="224">
        <f>ROUND(P112*H112,2)</f>
        <v>0</v>
      </c>
      <c r="L112" s="220" t="s">
        <v>20</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86</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1139</v>
      </c>
    </row>
    <row r="113" s="1" customFormat="1">
      <c r="B113" s="39"/>
      <c r="C113" s="40"/>
      <c r="D113" s="232" t="s">
        <v>191</v>
      </c>
      <c r="E113" s="40"/>
      <c r="F113" s="233" t="s">
        <v>1140</v>
      </c>
      <c r="G113" s="40"/>
      <c r="H113" s="40"/>
      <c r="I113" s="138"/>
      <c r="J113" s="138"/>
      <c r="K113" s="40"/>
      <c r="L113" s="40"/>
      <c r="M113" s="44"/>
      <c r="N113" s="234"/>
      <c r="O113" s="84"/>
      <c r="P113" s="84"/>
      <c r="Q113" s="84"/>
      <c r="R113" s="84"/>
      <c r="S113" s="84"/>
      <c r="T113" s="84"/>
      <c r="U113" s="84"/>
      <c r="V113" s="84"/>
      <c r="W113" s="84"/>
      <c r="X113" s="84"/>
      <c r="Y113" s="85"/>
      <c r="AT113" s="18" t="s">
        <v>191</v>
      </c>
      <c r="AU113" s="18" t="s">
        <v>86</v>
      </c>
    </row>
    <row r="114" s="1" customFormat="1">
      <c r="B114" s="39"/>
      <c r="C114" s="40"/>
      <c r="D114" s="232" t="s">
        <v>419</v>
      </c>
      <c r="E114" s="40"/>
      <c r="F114" s="235" t="s">
        <v>1141</v>
      </c>
      <c r="G114" s="40"/>
      <c r="H114" s="40"/>
      <c r="I114" s="138"/>
      <c r="J114" s="138"/>
      <c r="K114" s="40"/>
      <c r="L114" s="40"/>
      <c r="M114" s="44"/>
      <c r="N114" s="234"/>
      <c r="O114" s="84"/>
      <c r="P114" s="84"/>
      <c r="Q114" s="84"/>
      <c r="R114" s="84"/>
      <c r="S114" s="84"/>
      <c r="T114" s="84"/>
      <c r="U114" s="84"/>
      <c r="V114" s="84"/>
      <c r="W114" s="84"/>
      <c r="X114" s="84"/>
      <c r="Y114" s="85"/>
      <c r="AT114" s="18" t="s">
        <v>419</v>
      </c>
      <c r="AU114" s="18" t="s">
        <v>86</v>
      </c>
    </row>
    <row r="115" s="1" customFormat="1" ht="24" customHeight="1">
      <c r="B115" s="39"/>
      <c r="C115" s="218" t="s">
        <v>269</v>
      </c>
      <c r="D115" s="294" t="s">
        <v>185</v>
      </c>
      <c r="E115" s="219" t="s">
        <v>1142</v>
      </c>
      <c r="F115" s="220" t="s">
        <v>1143</v>
      </c>
      <c r="G115" s="221" t="s">
        <v>528</v>
      </c>
      <c r="H115" s="222">
        <v>1</v>
      </c>
      <c r="I115" s="223"/>
      <c r="J115" s="223"/>
      <c r="K115" s="224">
        <f>ROUND(P115*H115,2)</f>
        <v>0</v>
      </c>
      <c r="L115" s="220" t="s">
        <v>20</v>
      </c>
      <c r="M115" s="44"/>
      <c r="N115" s="225" t="s">
        <v>20</v>
      </c>
      <c r="O115" s="226" t="s">
        <v>47</v>
      </c>
      <c r="P115" s="227">
        <f>I115+J115</f>
        <v>0</v>
      </c>
      <c r="Q115" s="227">
        <f>ROUND(I115*H115,2)</f>
        <v>0</v>
      </c>
      <c r="R115" s="227">
        <f>ROUND(J115*H115,2)</f>
        <v>0</v>
      </c>
      <c r="S115" s="84"/>
      <c r="T115" s="228">
        <f>S115*H115</f>
        <v>0</v>
      </c>
      <c r="U115" s="228">
        <v>0</v>
      </c>
      <c r="V115" s="228">
        <f>U115*H115</f>
        <v>0</v>
      </c>
      <c r="W115" s="228">
        <v>0</v>
      </c>
      <c r="X115" s="228">
        <f>W115*H115</f>
        <v>0</v>
      </c>
      <c r="Y115" s="229" t="s">
        <v>20</v>
      </c>
      <c r="AR115" s="230" t="s">
        <v>129</v>
      </c>
      <c r="AT115" s="230" t="s">
        <v>185</v>
      </c>
      <c r="AU115" s="230" t="s">
        <v>86</v>
      </c>
      <c r="AY115" s="18" t="s">
        <v>183</v>
      </c>
      <c r="BE115" s="231">
        <f>IF(O115="základní",K115,0)</f>
        <v>0</v>
      </c>
      <c r="BF115" s="231">
        <f>IF(O115="snížená",K115,0)</f>
        <v>0</v>
      </c>
      <c r="BG115" s="231">
        <f>IF(O115="zákl. přenesená",K115,0)</f>
        <v>0</v>
      </c>
      <c r="BH115" s="231">
        <f>IF(O115="sníž. přenesená",K115,0)</f>
        <v>0</v>
      </c>
      <c r="BI115" s="231">
        <f>IF(O115="nulová",K115,0)</f>
        <v>0</v>
      </c>
      <c r="BJ115" s="18" t="s">
        <v>86</v>
      </c>
      <c r="BK115" s="231">
        <f>ROUND(P115*H115,2)</f>
        <v>0</v>
      </c>
      <c r="BL115" s="18" t="s">
        <v>129</v>
      </c>
      <c r="BM115" s="230" t="s">
        <v>1144</v>
      </c>
    </row>
    <row r="116" s="1" customFormat="1">
      <c r="B116" s="39"/>
      <c r="C116" s="40"/>
      <c r="D116" s="232" t="s">
        <v>191</v>
      </c>
      <c r="E116" s="40"/>
      <c r="F116" s="233" t="s">
        <v>1143</v>
      </c>
      <c r="G116" s="40"/>
      <c r="H116" s="40"/>
      <c r="I116" s="138"/>
      <c r="J116" s="138"/>
      <c r="K116" s="40"/>
      <c r="L116" s="40"/>
      <c r="M116" s="44"/>
      <c r="N116" s="234"/>
      <c r="O116" s="84"/>
      <c r="P116" s="84"/>
      <c r="Q116" s="84"/>
      <c r="R116" s="84"/>
      <c r="S116" s="84"/>
      <c r="T116" s="84"/>
      <c r="U116" s="84"/>
      <c r="V116" s="84"/>
      <c r="W116" s="84"/>
      <c r="X116" s="84"/>
      <c r="Y116" s="85"/>
      <c r="AT116" s="18" t="s">
        <v>191</v>
      </c>
      <c r="AU116" s="18" t="s">
        <v>86</v>
      </c>
    </row>
    <row r="117" s="1" customFormat="1">
      <c r="B117" s="39"/>
      <c r="C117" s="40"/>
      <c r="D117" s="232" t="s">
        <v>419</v>
      </c>
      <c r="E117" s="40"/>
      <c r="F117" s="235" t="s">
        <v>1145</v>
      </c>
      <c r="G117" s="40"/>
      <c r="H117" s="40"/>
      <c r="I117" s="138"/>
      <c r="J117" s="138"/>
      <c r="K117" s="40"/>
      <c r="L117" s="40"/>
      <c r="M117" s="44"/>
      <c r="N117" s="234"/>
      <c r="O117" s="84"/>
      <c r="P117" s="84"/>
      <c r="Q117" s="84"/>
      <c r="R117" s="84"/>
      <c r="S117" s="84"/>
      <c r="T117" s="84"/>
      <c r="U117" s="84"/>
      <c r="V117" s="84"/>
      <c r="W117" s="84"/>
      <c r="X117" s="84"/>
      <c r="Y117" s="85"/>
      <c r="AT117" s="18" t="s">
        <v>419</v>
      </c>
      <c r="AU117" s="18" t="s">
        <v>86</v>
      </c>
    </row>
    <row r="118" s="1" customFormat="1" ht="24" customHeight="1">
      <c r="B118" s="39"/>
      <c r="C118" s="218" t="s">
        <v>274</v>
      </c>
      <c r="D118" s="294" t="s">
        <v>185</v>
      </c>
      <c r="E118" s="219" t="s">
        <v>1146</v>
      </c>
      <c r="F118" s="220" t="s">
        <v>1147</v>
      </c>
      <c r="G118" s="221" t="s">
        <v>528</v>
      </c>
      <c r="H118" s="222">
        <v>1</v>
      </c>
      <c r="I118" s="223"/>
      <c r="J118" s="223"/>
      <c r="K118" s="224">
        <f>ROUND(P118*H118,2)</f>
        <v>0</v>
      </c>
      <c r="L118" s="220" t="s">
        <v>20</v>
      </c>
      <c r="M118" s="44"/>
      <c r="N118" s="225" t="s">
        <v>20</v>
      </c>
      <c r="O118" s="226" t="s">
        <v>47</v>
      </c>
      <c r="P118" s="227">
        <f>I118+J118</f>
        <v>0</v>
      </c>
      <c r="Q118" s="227">
        <f>ROUND(I118*H118,2)</f>
        <v>0</v>
      </c>
      <c r="R118" s="227">
        <f>ROUND(J118*H118,2)</f>
        <v>0</v>
      </c>
      <c r="S118" s="84"/>
      <c r="T118" s="228">
        <f>S118*H118</f>
        <v>0</v>
      </c>
      <c r="U118" s="228">
        <v>0</v>
      </c>
      <c r="V118" s="228">
        <f>U118*H118</f>
        <v>0</v>
      </c>
      <c r="W118" s="228">
        <v>0</v>
      </c>
      <c r="X118" s="228">
        <f>W118*H118</f>
        <v>0</v>
      </c>
      <c r="Y118" s="229" t="s">
        <v>20</v>
      </c>
      <c r="AR118" s="230" t="s">
        <v>129</v>
      </c>
      <c r="AT118" s="230" t="s">
        <v>185</v>
      </c>
      <c r="AU118" s="230" t="s">
        <v>86</v>
      </c>
      <c r="AY118" s="18" t="s">
        <v>183</v>
      </c>
      <c r="BE118" s="231">
        <f>IF(O118="základní",K118,0)</f>
        <v>0</v>
      </c>
      <c r="BF118" s="231">
        <f>IF(O118="snížená",K118,0)</f>
        <v>0</v>
      </c>
      <c r="BG118" s="231">
        <f>IF(O118="zákl. přenesená",K118,0)</f>
        <v>0</v>
      </c>
      <c r="BH118" s="231">
        <f>IF(O118="sníž. přenesená",K118,0)</f>
        <v>0</v>
      </c>
      <c r="BI118" s="231">
        <f>IF(O118="nulová",K118,0)</f>
        <v>0</v>
      </c>
      <c r="BJ118" s="18" t="s">
        <v>86</v>
      </c>
      <c r="BK118" s="231">
        <f>ROUND(P118*H118,2)</f>
        <v>0</v>
      </c>
      <c r="BL118" s="18" t="s">
        <v>129</v>
      </c>
      <c r="BM118" s="230" t="s">
        <v>1148</v>
      </c>
    </row>
    <row r="119" s="1" customFormat="1">
      <c r="B119" s="39"/>
      <c r="C119" s="40"/>
      <c r="D119" s="232" t="s">
        <v>191</v>
      </c>
      <c r="E119" s="40"/>
      <c r="F119" s="233" t="s">
        <v>1147</v>
      </c>
      <c r="G119" s="40"/>
      <c r="H119" s="40"/>
      <c r="I119" s="138"/>
      <c r="J119" s="138"/>
      <c r="K119" s="40"/>
      <c r="L119" s="40"/>
      <c r="M119" s="44"/>
      <c r="N119" s="234"/>
      <c r="O119" s="84"/>
      <c r="P119" s="84"/>
      <c r="Q119" s="84"/>
      <c r="R119" s="84"/>
      <c r="S119" s="84"/>
      <c r="T119" s="84"/>
      <c r="U119" s="84"/>
      <c r="V119" s="84"/>
      <c r="W119" s="84"/>
      <c r="X119" s="84"/>
      <c r="Y119" s="85"/>
      <c r="AT119" s="18" t="s">
        <v>191</v>
      </c>
      <c r="AU119" s="18" t="s">
        <v>86</v>
      </c>
    </row>
    <row r="120" s="1" customFormat="1" ht="24" customHeight="1">
      <c r="B120" s="39"/>
      <c r="C120" s="218" t="s">
        <v>9</v>
      </c>
      <c r="D120" s="294" t="s">
        <v>185</v>
      </c>
      <c r="E120" s="219" t="s">
        <v>1149</v>
      </c>
      <c r="F120" s="220" t="s">
        <v>1150</v>
      </c>
      <c r="G120" s="221" t="s">
        <v>528</v>
      </c>
      <c r="H120" s="222">
        <v>1</v>
      </c>
      <c r="I120" s="223"/>
      <c r="J120" s="223"/>
      <c r="K120" s="224">
        <f>ROUND(P120*H120,2)</f>
        <v>0</v>
      </c>
      <c r="L120" s="220" t="s">
        <v>20</v>
      </c>
      <c r="M120" s="44"/>
      <c r="N120" s="225" t="s">
        <v>20</v>
      </c>
      <c r="O120" s="226" t="s">
        <v>47</v>
      </c>
      <c r="P120" s="227">
        <f>I120+J120</f>
        <v>0</v>
      </c>
      <c r="Q120" s="227">
        <f>ROUND(I120*H120,2)</f>
        <v>0</v>
      </c>
      <c r="R120" s="227">
        <f>ROUND(J120*H120,2)</f>
        <v>0</v>
      </c>
      <c r="S120" s="84"/>
      <c r="T120" s="228">
        <f>S120*H120</f>
        <v>0</v>
      </c>
      <c r="U120" s="228">
        <v>0</v>
      </c>
      <c r="V120" s="228">
        <f>U120*H120</f>
        <v>0</v>
      </c>
      <c r="W120" s="228">
        <v>0</v>
      </c>
      <c r="X120" s="228">
        <f>W120*H120</f>
        <v>0</v>
      </c>
      <c r="Y120" s="229" t="s">
        <v>20</v>
      </c>
      <c r="AR120" s="230" t="s">
        <v>129</v>
      </c>
      <c r="AT120" s="230" t="s">
        <v>185</v>
      </c>
      <c r="AU120" s="230" t="s">
        <v>86</v>
      </c>
      <c r="AY120" s="18" t="s">
        <v>183</v>
      </c>
      <c r="BE120" s="231">
        <f>IF(O120="základní",K120,0)</f>
        <v>0</v>
      </c>
      <c r="BF120" s="231">
        <f>IF(O120="snížená",K120,0)</f>
        <v>0</v>
      </c>
      <c r="BG120" s="231">
        <f>IF(O120="zákl. přenesená",K120,0)</f>
        <v>0</v>
      </c>
      <c r="BH120" s="231">
        <f>IF(O120="sníž. přenesená",K120,0)</f>
        <v>0</v>
      </c>
      <c r="BI120" s="231">
        <f>IF(O120="nulová",K120,0)</f>
        <v>0</v>
      </c>
      <c r="BJ120" s="18" t="s">
        <v>86</v>
      </c>
      <c r="BK120" s="231">
        <f>ROUND(P120*H120,2)</f>
        <v>0</v>
      </c>
      <c r="BL120" s="18" t="s">
        <v>129</v>
      </c>
      <c r="BM120" s="230" t="s">
        <v>1151</v>
      </c>
    </row>
    <row r="121" s="1" customFormat="1">
      <c r="B121" s="39"/>
      <c r="C121" s="40"/>
      <c r="D121" s="232" t="s">
        <v>191</v>
      </c>
      <c r="E121" s="40"/>
      <c r="F121" s="233" t="s">
        <v>1152</v>
      </c>
      <c r="G121" s="40"/>
      <c r="H121" s="40"/>
      <c r="I121" s="138"/>
      <c r="J121" s="138"/>
      <c r="K121" s="40"/>
      <c r="L121" s="40"/>
      <c r="M121" s="44"/>
      <c r="N121" s="234"/>
      <c r="O121" s="84"/>
      <c r="P121" s="84"/>
      <c r="Q121" s="84"/>
      <c r="R121" s="84"/>
      <c r="S121" s="84"/>
      <c r="T121" s="84"/>
      <c r="U121" s="84"/>
      <c r="V121" s="84"/>
      <c r="W121" s="84"/>
      <c r="X121" s="84"/>
      <c r="Y121" s="85"/>
      <c r="AT121" s="18" t="s">
        <v>191</v>
      </c>
      <c r="AU121" s="18" t="s">
        <v>86</v>
      </c>
    </row>
    <row r="122" s="1" customFormat="1">
      <c r="B122" s="39"/>
      <c r="C122" s="40"/>
      <c r="D122" s="232" t="s">
        <v>419</v>
      </c>
      <c r="E122" s="40"/>
      <c r="F122" s="235" t="s">
        <v>1153</v>
      </c>
      <c r="G122" s="40"/>
      <c r="H122" s="40"/>
      <c r="I122" s="138"/>
      <c r="J122" s="138"/>
      <c r="K122" s="40"/>
      <c r="L122" s="40"/>
      <c r="M122" s="44"/>
      <c r="N122" s="234"/>
      <c r="O122" s="84"/>
      <c r="P122" s="84"/>
      <c r="Q122" s="84"/>
      <c r="R122" s="84"/>
      <c r="S122" s="84"/>
      <c r="T122" s="84"/>
      <c r="U122" s="84"/>
      <c r="V122" s="84"/>
      <c r="W122" s="84"/>
      <c r="X122" s="84"/>
      <c r="Y122" s="85"/>
      <c r="AT122" s="18" t="s">
        <v>419</v>
      </c>
      <c r="AU122" s="18" t="s">
        <v>86</v>
      </c>
    </row>
    <row r="123" s="1" customFormat="1" ht="24" customHeight="1">
      <c r="B123" s="39"/>
      <c r="C123" s="218" t="s">
        <v>299</v>
      </c>
      <c r="D123" s="294" t="s">
        <v>185</v>
      </c>
      <c r="E123" s="219" t="s">
        <v>1154</v>
      </c>
      <c r="F123" s="220" t="s">
        <v>1155</v>
      </c>
      <c r="G123" s="221" t="s">
        <v>528</v>
      </c>
      <c r="H123" s="222">
        <v>1</v>
      </c>
      <c r="I123" s="223"/>
      <c r="J123" s="223"/>
      <c r="K123" s="224">
        <f>ROUND(P123*H123,2)</f>
        <v>0</v>
      </c>
      <c r="L123" s="220" t="s">
        <v>20</v>
      </c>
      <c r="M123" s="44"/>
      <c r="N123" s="225" t="s">
        <v>20</v>
      </c>
      <c r="O123" s="226" t="s">
        <v>47</v>
      </c>
      <c r="P123" s="227">
        <f>I123+J123</f>
        <v>0</v>
      </c>
      <c r="Q123" s="227">
        <f>ROUND(I123*H123,2)</f>
        <v>0</v>
      </c>
      <c r="R123" s="227">
        <f>ROUND(J123*H123,2)</f>
        <v>0</v>
      </c>
      <c r="S123" s="84"/>
      <c r="T123" s="228">
        <f>S123*H123</f>
        <v>0</v>
      </c>
      <c r="U123" s="228">
        <v>0</v>
      </c>
      <c r="V123" s="228">
        <f>U123*H123</f>
        <v>0</v>
      </c>
      <c r="W123" s="228">
        <v>0</v>
      </c>
      <c r="X123" s="228">
        <f>W123*H123</f>
        <v>0</v>
      </c>
      <c r="Y123" s="229" t="s">
        <v>20</v>
      </c>
      <c r="AR123" s="230" t="s">
        <v>129</v>
      </c>
      <c r="AT123" s="230" t="s">
        <v>185</v>
      </c>
      <c r="AU123" s="230" t="s">
        <v>86</v>
      </c>
      <c r="AY123" s="18" t="s">
        <v>183</v>
      </c>
      <c r="BE123" s="231">
        <f>IF(O123="základní",K123,0)</f>
        <v>0</v>
      </c>
      <c r="BF123" s="231">
        <f>IF(O123="snížená",K123,0)</f>
        <v>0</v>
      </c>
      <c r="BG123" s="231">
        <f>IF(O123="zákl. přenesená",K123,0)</f>
        <v>0</v>
      </c>
      <c r="BH123" s="231">
        <f>IF(O123="sníž. přenesená",K123,0)</f>
        <v>0</v>
      </c>
      <c r="BI123" s="231">
        <f>IF(O123="nulová",K123,0)</f>
        <v>0</v>
      </c>
      <c r="BJ123" s="18" t="s">
        <v>86</v>
      </c>
      <c r="BK123" s="231">
        <f>ROUND(P123*H123,2)</f>
        <v>0</v>
      </c>
      <c r="BL123" s="18" t="s">
        <v>129</v>
      </c>
      <c r="BM123" s="230" t="s">
        <v>1156</v>
      </c>
    </row>
    <row r="124" s="1" customFormat="1">
      <c r="B124" s="39"/>
      <c r="C124" s="40"/>
      <c r="D124" s="232" t="s">
        <v>191</v>
      </c>
      <c r="E124" s="40"/>
      <c r="F124" s="233" t="s">
        <v>1155</v>
      </c>
      <c r="G124" s="40"/>
      <c r="H124" s="40"/>
      <c r="I124" s="138"/>
      <c r="J124" s="138"/>
      <c r="K124" s="40"/>
      <c r="L124" s="40"/>
      <c r="M124" s="44"/>
      <c r="N124" s="234"/>
      <c r="O124" s="84"/>
      <c r="P124" s="84"/>
      <c r="Q124" s="84"/>
      <c r="R124" s="84"/>
      <c r="S124" s="84"/>
      <c r="T124" s="84"/>
      <c r="U124" s="84"/>
      <c r="V124" s="84"/>
      <c r="W124" s="84"/>
      <c r="X124" s="84"/>
      <c r="Y124" s="85"/>
      <c r="AT124" s="18" t="s">
        <v>191</v>
      </c>
      <c r="AU124" s="18" t="s">
        <v>86</v>
      </c>
    </row>
    <row r="125" s="1" customFormat="1" ht="24" customHeight="1">
      <c r="B125" s="39"/>
      <c r="C125" s="218" t="s">
        <v>305</v>
      </c>
      <c r="D125" s="294" t="s">
        <v>185</v>
      </c>
      <c r="E125" s="219" t="s">
        <v>1157</v>
      </c>
      <c r="F125" s="220" t="s">
        <v>1158</v>
      </c>
      <c r="G125" s="221" t="s">
        <v>528</v>
      </c>
      <c r="H125" s="222">
        <v>1</v>
      </c>
      <c r="I125" s="223"/>
      <c r="J125" s="223"/>
      <c r="K125" s="224">
        <f>ROUND(P125*H125,2)</f>
        <v>0</v>
      </c>
      <c r="L125" s="220" t="s">
        <v>20</v>
      </c>
      <c r="M125" s="44"/>
      <c r="N125" s="225" t="s">
        <v>20</v>
      </c>
      <c r="O125" s="226" t="s">
        <v>47</v>
      </c>
      <c r="P125" s="227">
        <f>I125+J125</f>
        <v>0</v>
      </c>
      <c r="Q125" s="227">
        <f>ROUND(I125*H125,2)</f>
        <v>0</v>
      </c>
      <c r="R125" s="227">
        <f>ROUND(J125*H125,2)</f>
        <v>0</v>
      </c>
      <c r="S125" s="84"/>
      <c r="T125" s="228">
        <f>S125*H125</f>
        <v>0</v>
      </c>
      <c r="U125" s="228">
        <v>0</v>
      </c>
      <c r="V125" s="228">
        <f>U125*H125</f>
        <v>0</v>
      </c>
      <c r="W125" s="228">
        <v>0</v>
      </c>
      <c r="X125" s="228">
        <f>W125*H125</f>
        <v>0</v>
      </c>
      <c r="Y125" s="229" t="s">
        <v>20</v>
      </c>
      <c r="AR125" s="230" t="s">
        <v>129</v>
      </c>
      <c r="AT125" s="230" t="s">
        <v>185</v>
      </c>
      <c r="AU125" s="230" t="s">
        <v>86</v>
      </c>
      <c r="AY125" s="18" t="s">
        <v>183</v>
      </c>
      <c r="BE125" s="231">
        <f>IF(O125="základní",K125,0)</f>
        <v>0</v>
      </c>
      <c r="BF125" s="231">
        <f>IF(O125="snížená",K125,0)</f>
        <v>0</v>
      </c>
      <c r="BG125" s="231">
        <f>IF(O125="zákl. přenesená",K125,0)</f>
        <v>0</v>
      </c>
      <c r="BH125" s="231">
        <f>IF(O125="sníž. přenesená",K125,0)</f>
        <v>0</v>
      </c>
      <c r="BI125" s="231">
        <f>IF(O125="nulová",K125,0)</f>
        <v>0</v>
      </c>
      <c r="BJ125" s="18" t="s">
        <v>86</v>
      </c>
      <c r="BK125" s="231">
        <f>ROUND(P125*H125,2)</f>
        <v>0</v>
      </c>
      <c r="BL125" s="18" t="s">
        <v>129</v>
      </c>
      <c r="BM125" s="230" t="s">
        <v>1159</v>
      </c>
    </row>
    <row r="126" s="1" customFormat="1">
      <c r="B126" s="39"/>
      <c r="C126" s="40"/>
      <c r="D126" s="232" t="s">
        <v>191</v>
      </c>
      <c r="E126" s="40"/>
      <c r="F126" s="233" t="s">
        <v>1158</v>
      </c>
      <c r="G126" s="40"/>
      <c r="H126" s="40"/>
      <c r="I126" s="138"/>
      <c r="J126" s="138"/>
      <c r="K126" s="40"/>
      <c r="L126" s="40"/>
      <c r="M126" s="44"/>
      <c r="N126" s="234"/>
      <c r="O126" s="84"/>
      <c r="P126" s="84"/>
      <c r="Q126" s="84"/>
      <c r="R126" s="84"/>
      <c r="S126" s="84"/>
      <c r="T126" s="84"/>
      <c r="U126" s="84"/>
      <c r="V126" s="84"/>
      <c r="W126" s="84"/>
      <c r="X126" s="84"/>
      <c r="Y126" s="85"/>
      <c r="AT126" s="18" t="s">
        <v>191</v>
      </c>
      <c r="AU126" s="18" t="s">
        <v>86</v>
      </c>
    </row>
    <row r="127" s="1" customFormat="1">
      <c r="B127" s="39"/>
      <c r="C127" s="40"/>
      <c r="D127" s="232" t="s">
        <v>419</v>
      </c>
      <c r="E127" s="40"/>
      <c r="F127" s="235" t="s">
        <v>1160</v>
      </c>
      <c r="G127" s="40"/>
      <c r="H127" s="40"/>
      <c r="I127" s="138"/>
      <c r="J127" s="138"/>
      <c r="K127" s="40"/>
      <c r="L127" s="40"/>
      <c r="M127" s="44"/>
      <c r="N127" s="234"/>
      <c r="O127" s="84"/>
      <c r="P127" s="84"/>
      <c r="Q127" s="84"/>
      <c r="R127" s="84"/>
      <c r="S127" s="84"/>
      <c r="T127" s="84"/>
      <c r="U127" s="84"/>
      <c r="V127" s="84"/>
      <c r="W127" s="84"/>
      <c r="X127" s="84"/>
      <c r="Y127" s="85"/>
      <c r="AT127" s="18" t="s">
        <v>419</v>
      </c>
      <c r="AU127" s="18" t="s">
        <v>86</v>
      </c>
    </row>
    <row r="128" s="1" customFormat="1" ht="16.5" customHeight="1">
      <c r="B128" s="39"/>
      <c r="C128" s="218" t="s">
        <v>311</v>
      </c>
      <c r="D128" s="294" t="s">
        <v>185</v>
      </c>
      <c r="E128" s="219" t="s">
        <v>1161</v>
      </c>
      <c r="F128" s="220" t="s">
        <v>1162</v>
      </c>
      <c r="G128" s="221" t="s">
        <v>528</v>
      </c>
      <c r="H128" s="222">
        <v>1</v>
      </c>
      <c r="I128" s="223"/>
      <c r="J128" s="223"/>
      <c r="K128" s="224">
        <f>ROUND(P128*H128,2)</f>
        <v>0</v>
      </c>
      <c r="L128" s="220" t="s">
        <v>20</v>
      </c>
      <c r="M128" s="44"/>
      <c r="N128" s="225" t="s">
        <v>20</v>
      </c>
      <c r="O128" s="226" t="s">
        <v>47</v>
      </c>
      <c r="P128" s="227">
        <f>I128+J128</f>
        <v>0</v>
      </c>
      <c r="Q128" s="227">
        <f>ROUND(I128*H128,2)</f>
        <v>0</v>
      </c>
      <c r="R128" s="227">
        <f>ROUND(J128*H128,2)</f>
        <v>0</v>
      </c>
      <c r="S128" s="84"/>
      <c r="T128" s="228">
        <f>S128*H128</f>
        <v>0</v>
      </c>
      <c r="U128" s="228">
        <v>0</v>
      </c>
      <c r="V128" s="228">
        <f>U128*H128</f>
        <v>0</v>
      </c>
      <c r="W128" s="228">
        <v>0</v>
      </c>
      <c r="X128" s="228">
        <f>W128*H128</f>
        <v>0</v>
      </c>
      <c r="Y128" s="229" t="s">
        <v>20</v>
      </c>
      <c r="AR128" s="230" t="s">
        <v>129</v>
      </c>
      <c r="AT128" s="230" t="s">
        <v>185</v>
      </c>
      <c r="AU128" s="230" t="s">
        <v>86</v>
      </c>
      <c r="AY128" s="18" t="s">
        <v>183</v>
      </c>
      <c r="BE128" s="231">
        <f>IF(O128="základní",K128,0)</f>
        <v>0</v>
      </c>
      <c r="BF128" s="231">
        <f>IF(O128="snížená",K128,0)</f>
        <v>0</v>
      </c>
      <c r="BG128" s="231">
        <f>IF(O128="zákl. přenesená",K128,0)</f>
        <v>0</v>
      </c>
      <c r="BH128" s="231">
        <f>IF(O128="sníž. přenesená",K128,0)</f>
        <v>0</v>
      </c>
      <c r="BI128" s="231">
        <f>IF(O128="nulová",K128,0)</f>
        <v>0</v>
      </c>
      <c r="BJ128" s="18" t="s">
        <v>86</v>
      </c>
      <c r="BK128" s="231">
        <f>ROUND(P128*H128,2)</f>
        <v>0</v>
      </c>
      <c r="BL128" s="18" t="s">
        <v>129</v>
      </c>
      <c r="BM128" s="230" t="s">
        <v>1163</v>
      </c>
    </row>
    <row r="129" s="1" customFormat="1">
      <c r="B129" s="39"/>
      <c r="C129" s="40"/>
      <c r="D129" s="232" t="s">
        <v>191</v>
      </c>
      <c r="E129" s="40"/>
      <c r="F129" s="233" t="s">
        <v>1164</v>
      </c>
      <c r="G129" s="40"/>
      <c r="H129" s="40"/>
      <c r="I129" s="138"/>
      <c r="J129" s="138"/>
      <c r="K129" s="40"/>
      <c r="L129" s="40"/>
      <c r="M129" s="44"/>
      <c r="N129" s="234"/>
      <c r="O129" s="84"/>
      <c r="P129" s="84"/>
      <c r="Q129" s="84"/>
      <c r="R129" s="84"/>
      <c r="S129" s="84"/>
      <c r="T129" s="84"/>
      <c r="U129" s="84"/>
      <c r="V129" s="84"/>
      <c r="W129" s="84"/>
      <c r="X129" s="84"/>
      <c r="Y129" s="85"/>
      <c r="AT129" s="18" t="s">
        <v>191</v>
      </c>
      <c r="AU129" s="18" t="s">
        <v>86</v>
      </c>
    </row>
    <row r="130" s="1" customFormat="1">
      <c r="B130" s="39"/>
      <c r="C130" s="40"/>
      <c r="D130" s="232" t="s">
        <v>419</v>
      </c>
      <c r="E130" s="40"/>
      <c r="F130" s="235" t="s">
        <v>1165</v>
      </c>
      <c r="G130" s="40"/>
      <c r="H130" s="40"/>
      <c r="I130" s="138"/>
      <c r="J130" s="138"/>
      <c r="K130" s="40"/>
      <c r="L130" s="40"/>
      <c r="M130" s="44"/>
      <c r="N130" s="234"/>
      <c r="O130" s="84"/>
      <c r="P130" s="84"/>
      <c r="Q130" s="84"/>
      <c r="R130" s="84"/>
      <c r="S130" s="84"/>
      <c r="T130" s="84"/>
      <c r="U130" s="84"/>
      <c r="V130" s="84"/>
      <c r="W130" s="84"/>
      <c r="X130" s="84"/>
      <c r="Y130" s="85"/>
      <c r="AT130" s="18" t="s">
        <v>419</v>
      </c>
      <c r="AU130" s="18" t="s">
        <v>86</v>
      </c>
    </row>
    <row r="131" s="1" customFormat="1" ht="24" customHeight="1">
      <c r="B131" s="39"/>
      <c r="C131" s="218" t="s">
        <v>125</v>
      </c>
      <c r="D131" s="294" t="s">
        <v>185</v>
      </c>
      <c r="E131" s="219" t="s">
        <v>1166</v>
      </c>
      <c r="F131" s="220" t="s">
        <v>1167</v>
      </c>
      <c r="G131" s="221" t="s">
        <v>528</v>
      </c>
      <c r="H131" s="222">
        <v>1</v>
      </c>
      <c r="I131" s="223"/>
      <c r="J131" s="223"/>
      <c r="K131" s="224">
        <f>ROUND(P131*H131,2)</f>
        <v>0</v>
      </c>
      <c r="L131" s="220" t="s">
        <v>20</v>
      </c>
      <c r="M131" s="44"/>
      <c r="N131" s="225" t="s">
        <v>20</v>
      </c>
      <c r="O131" s="226" t="s">
        <v>47</v>
      </c>
      <c r="P131" s="227">
        <f>I131+J131</f>
        <v>0</v>
      </c>
      <c r="Q131" s="227">
        <f>ROUND(I131*H131,2)</f>
        <v>0</v>
      </c>
      <c r="R131" s="227">
        <f>ROUND(J131*H131,2)</f>
        <v>0</v>
      </c>
      <c r="S131" s="84"/>
      <c r="T131" s="228">
        <f>S131*H131</f>
        <v>0</v>
      </c>
      <c r="U131" s="228">
        <v>0</v>
      </c>
      <c r="V131" s="228">
        <f>U131*H131</f>
        <v>0</v>
      </c>
      <c r="W131" s="228">
        <v>0</v>
      </c>
      <c r="X131" s="228">
        <f>W131*H131</f>
        <v>0</v>
      </c>
      <c r="Y131" s="229" t="s">
        <v>20</v>
      </c>
      <c r="AR131" s="230" t="s">
        <v>129</v>
      </c>
      <c r="AT131" s="230" t="s">
        <v>185</v>
      </c>
      <c r="AU131" s="230" t="s">
        <v>86</v>
      </c>
      <c r="AY131" s="18" t="s">
        <v>183</v>
      </c>
      <c r="BE131" s="231">
        <f>IF(O131="základní",K131,0)</f>
        <v>0</v>
      </c>
      <c r="BF131" s="231">
        <f>IF(O131="snížená",K131,0)</f>
        <v>0</v>
      </c>
      <c r="BG131" s="231">
        <f>IF(O131="zákl. přenesená",K131,0)</f>
        <v>0</v>
      </c>
      <c r="BH131" s="231">
        <f>IF(O131="sníž. přenesená",K131,0)</f>
        <v>0</v>
      </c>
      <c r="BI131" s="231">
        <f>IF(O131="nulová",K131,0)</f>
        <v>0</v>
      </c>
      <c r="BJ131" s="18" t="s">
        <v>86</v>
      </c>
      <c r="BK131" s="231">
        <f>ROUND(P131*H131,2)</f>
        <v>0</v>
      </c>
      <c r="BL131" s="18" t="s">
        <v>129</v>
      </c>
      <c r="BM131" s="230" t="s">
        <v>1168</v>
      </c>
    </row>
    <row r="132" s="1" customFormat="1">
      <c r="B132" s="39"/>
      <c r="C132" s="40"/>
      <c r="D132" s="232" t="s">
        <v>191</v>
      </c>
      <c r="E132" s="40"/>
      <c r="F132" s="233" t="s">
        <v>1167</v>
      </c>
      <c r="G132" s="40"/>
      <c r="H132" s="40"/>
      <c r="I132" s="138"/>
      <c r="J132" s="138"/>
      <c r="K132" s="40"/>
      <c r="L132" s="40"/>
      <c r="M132" s="44"/>
      <c r="N132" s="234"/>
      <c r="O132" s="84"/>
      <c r="P132" s="84"/>
      <c r="Q132" s="84"/>
      <c r="R132" s="84"/>
      <c r="S132" s="84"/>
      <c r="T132" s="84"/>
      <c r="U132" s="84"/>
      <c r="V132" s="84"/>
      <c r="W132" s="84"/>
      <c r="X132" s="84"/>
      <c r="Y132" s="85"/>
      <c r="AT132" s="18" t="s">
        <v>191</v>
      </c>
      <c r="AU132" s="18" t="s">
        <v>86</v>
      </c>
    </row>
    <row r="133" s="1" customFormat="1" ht="16.5" customHeight="1">
      <c r="B133" s="39"/>
      <c r="C133" s="218" t="s">
        <v>320</v>
      </c>
      <c r="D133" s="218" t="s">
        <v>185</v>
      </c>
      <c r="E133" s="219" t="s">
        <v>1169</v>
      </c>
      <c r="F133" s="220" t="s">
        <v>20</v>
      </c>
      <c r="G133" s="221" t="s">
        <v>528</v>
      </c>
      <c r="H133" s="222">
        <v>5</v>
      </c>
      <c r="I133" s="223"/>
      <c r="J133" s="223"/>
      <c r="K133" s="224">
        <f>ROUND(P133*H133,2)</f>
        <v>0</v>
      </c>
      <c r="L133" s="220" t="s">
        <v>20</v>
      </c>
      <c r="M133" s="44"/>
      <c r="N133" s="225" t="s">
        <v>20</v>
      </c>
      <c r="O133" s="226" t="s">
        <v>47</v>
      </c>
      <c r="P133" s="227">
        <f>I133+J133</f>
        <v>0</v>
      </c>
      <c r="Q133" s="227">
        <f>ROUND(I133*H133,2)</f>
        <v>0</v>
      </c>
      <c r="R133" s="227">
        <f>ROUND(J133*H133,2)</f>
        <v>0</v>
      </c>
      <c r="S133" s="84"/>
      <c r="T133" s="228">
        <f>S133*H133</f>
        <v>0</v>
      </c>
      <c r="U133" s="228">
        <v>0</v>
      </c>
      <c r="V133" s="228">
        <f>U133*H133</f>
        <v>0</v>
      </c>
      <c r="W133" s="228">
        <v>0</v>
      </c>
      <c r="X133" s="228">
        <f>W133*H133</f>
        <v>0</v>
      </c>
      <c r="Y133" s="229" t="s">
        <v>20</v>
      </c>
      <c r="AR133" s="230" t="s">
        <v>129</v>
      </c>
      <c r="AT133" s="230" t="s">
        <v>185</v>
      </c>
      <c r="AU133" s="230" t="s">
        <v>86</v>
      </c>
      <c r="AY133" s="18" t="s">
        <v>183</v>
      </c>
      <c r="BE133" s="231">
        <f>IF(O133="základní",K133,0)</f>
        <v>0</v>
      </c>
      <c r="BF133" s="231">
        <f>IF(O133="snížená",K133,0)</f>
        <v>0</v>
      </c>
      <c r="BG133" s="231">
        <f>IF(O133="zákl. přenesená",K133,0)</f>
        <v>0</v>
      </c>
      <c r="BH133" s="231">
        <f>IF(O133="sníž. přenesená",K133,0)</f>
        <v>0</v>
      </c>
      <c r="BI133" s="231">
        <f>IF(O133="nulová",K133,0)</f>
        <v>0</v>
      </c>
      <c r="BJ133" s="18" t="s">
        <v>86</v>
      </c>
      <c r="BK133" s="231">
        <f>ROUND(P133*H133,2)</f>
        <v>0</v>
      </c>
      <c r="BL133" s="18" t="s">
        <v>129</v>
      </c>
      <c r="BM133" s="230" t="s">
        <v>1170</v>
      </c>
    </row>
    <row r="134" s="1" customFormat="1">
      <c r="B134" s="39"/>
      <c r="C134" s="40"/>
      <c r="D134" s="232" t="s">
        <v>191</v>
      </c>
      <c r="E134" s="40"/>
      <c r="F134" s="233" t="s">
        <v>1171</v>
      </c>
      <c r="G134" s="40"/>
      <c r="H134" s="40"/>
      <c r="I134" s="138"/>
      <c r="J134" s="138"/>
      <c r="K134" s="40"/>
      <c r="L134" s="40"/>
      <c r="M134" s="44"/>
      <c r="N134" s="295"/>
      <c r="O134" s="296"/>
      <c r="P134" s="296"/>
      <c r="Q134" s="296"/>
      <c r="R134" s="296"/>
      <c r="S134" s="296"/>
      <c r="T134" s="296"/>
      <c r="U134" s="296"/>
      <c r="V134" s="296"/>
      <c r="W134" s="296"/>
      <c r="X134" s="296"/>
      <c r="Y134" s="297"/>
      <c r="AT134" s="18" t="s">
        <v>191</v>
      </c>
      <c r="AU134" s="18" t="s">
        <v>86</v>
      </c>
    </row>
    <row r="135" s="1" customFormat="1" ht="6.96" customHeight="1">
      <c r="B135" s="59"/>
      <c r="C135" s="60"/>
      <c r="D135" s="60"/>
      <c r="E135" s="60"/>
      <c r="F135" s="60"/>
      <c r="G135" s="60"/>
      <c r="H135" s="60"/>
      <c r="I135" s="165"/>
      <c r="J135" s="165"/>
      <c r="K135" s="60"/>
      <c r="L135" s="60"/>
      <c r="M135" s="44"/>
    </row>
  </sheetData>
  <sheetProtection sheet="1" autoFilter="0" formatColumns="0" formatRows="0" objects="1" scenarios="1" spinCount="100000" saltValue="mvwuhzhyryl6hZK/+qVi0xUIOGu4DaqtkEc+j2fmzH1MtxtA5xOC+nLvyjw5FNjOm239IIxP50zvaqjv0zEecg==" hashValue="aYrfNQVvf1FI+ki0zUDjkyyit0E7rADXorDSABuIaf7P5p+8iMGumhIYOvN1jf0djQus+c26T4r1uL4KECqlbQ==" algorithmName="SHA-512" password="CC35"/>
  <autoFilter ref="C81:L134"/>
  <mergeCells count="9">
    <mergeCell ref="E7:H7"/>
    <mergeCell ref="E9:H9"/>
    <mergeCell ref="E18:H18"/>
    <mergeCell ref="E27:H27"/>
    <mergeCell ref="E50:H50"/>
    <mergeCell ref="E52:H52"/>
    <mergeCell ref="E72:H72"/>
    <mergeCell ref="E74:H74"/>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99" customWidth="1"/>
    <col min="2" max="2" width="1.664063" style="299" customWidth="1"/>
    <col min="3" max="4" width="5" style="299" customWidth="1"/>
    <col min="5" max="5" width="11.67" style="299" customWidth="1"/>
    <col min="6" max="6" width="9.17" style="299" customWidth="1"/>
    <col min="7" max="7" width="5" style="299" customWidth="1"/>
    <col min="8" max="8" width="77.83" style="299" customWidth="1"/>
    <col min="9" max="10" width="20" style="299" customWidth="1"/>
    <col min="11" max="11" width="1.664063" style="299" customWidth="1"/>
  </cols>
  <sheetData>
    <row r="1" ht="37.5" customHeight="1"/>
    <row r="2" ht="7.5" customHeight="1">
      <c r="B2" s="300"/>
      <c r="C2" s="301"/>
      <c r="D2" s="301"/>
      <c r="E2" s="301"/>
      <c r="F2" s="301"/>
      <c r="G2" s="301"/>
      <c r="H2" s="301"/>
      <c r="I2" s="301"/>
      <c r="J2" s="301"/>
      <c r="K2" s="302"/>
    </row>
    <row r="3" s="16" customFormat="1" ht="45" customHeight="1">
      <c r="B3" s="303"/>
      <c r="C3" s="304" t="s">
        <v>1172</v>
      </c>
      <c r="D3" s="304"/>
      <c r="E3" s="304"/>
      <c r="F3" s="304"/>
      <c r="G3" s="304"/>
      <c r="H3" s="304"/>
      <c r="I3" s="304"/>
      <c r="J3" s="304"/>
      <c r="K3" s="305"/>
    </row>
    <row r="4" ht="25.5" customHeight="1">
      <c r="B4" s="306"/>
      <c r="C4" s="307" t="s">
        <v>1173</v>
      </c>
      <c r="D4" s="307"/>
      <c r="E4" s="307"/>
      <c r="F4" s="307"/>
      <c r="G4" s="307"/>
      <c r="H4" s="307"/>
      <c r="I4" s="307"/>
      <c r="J4" s="307"/>
      <c r="K4" s="308"/>
    </row>
    <row r="5" ht="5.25" customHeight="1">
      <c r="B5" s="306"/>
      <c r="C5" s="309"/>
      <c r="D5" s="309"/>
      <c r="E5" s="309"/>
      <c r="F5" s="309"/>
      <c r="G5" s="309"/>
      <c r="H5" s="309"/>
      <c r="I5" s="309"/>
      <c r="J5" s="309"/>
      <c r="K5" s="308"/>
    </row>
    <row r="6" ht="15" customHeight="1">
      <c r="B6" s="306"/>
      <c r="C6" s="310" t="s">
        <v>1174</v>
      </c>
      <c r="D6" s="310"/>
      <c r="E6" s="310"/>
      <c r="F6" s="310"/>
      <c r="G6" s="310"/>
      <c r="H6" s="310"/>
      <c r="I6" s="310"/>
      <c r="J6" s="310"/>
      <c r="K6" s="308"/>
    </row>
    <row r="7" ht="15" customHeight="1">
      <c r="B7" s="311"/>
      <c r="C7" s="310" t="s">
        <v>1175</v>
      </c>
      <c r="D7" s="310"/>
      <c r="E7" s="310"/>
      <c r="F7" s="310"/>
      <c r="G7" s="310"/>
      <c r="H7" s="310"/>
      <c r="I7" s="310"/>
      <c r="J7" s="310"/>
      <c r="K7" s="308"/>
    </row>
    <row r="8" ht="12.75" customHeight="1">
      <c r="B8" s="311"/>
      <c r="C8" s="310"/>
      <c r="D8" s="310"/>
      <c r="E8" s="310"/>
      <c r="F8" s="310"/>
      <c r="G8" s="310"/>
      <c r="H8" s="310"/>
      <c r="I8" s="310"/>
      <c r="J8" s="310"/>
      <c r="K8" s="308"/>
    </row>
    <row r="9" ht="15" customHeight="1">
      <c r="B9" s="311"/>
      <c r="C9" s="310" t="s">
        <v>1176</v>
      </c>
      <c r="D9" s="310"/>
      <c r="E9" s="310"/>
      <c r="F9" s="310"/>
      <c r="G9" s="310"/>
      <c r="H9" s="310"/>
      <c r="I9" s="310"/>
      <c r="J9" s="310"/>
      <c r="K9" s="308"/>
    </row>
    <row r="10" ht="15" customHeight="1">
      <c r="B10" s="311"/>
      <c r="C10" s="310"/>
      <c r="D10" s="310" t="s">
        <v>1177</v>
      </c>
      <c r="E10" s="310"/>
      <c r="F10" s="310"/>
      <c r="G10" s="310"/>
      <c r="H10" s="310"/>
      <c r="I10" s="310"/>
      <c r="J10" s="310"/>
      <c r="K10" s="308"/>
    </row>
    <row r="11" ht="15" customHeight="1">
      <c r="B11" s="311"/>
      <c r="C11" s="312"/>
      <c r="D11" s="310" t="s">
        <v>1178</v>
      </c>
      <c r="E11" s="310"/>
      <c r="F11" s="310"/>
      <c r="G11" s="310"/>
      <c r="H11" s="310"/>
      <c r="I11" s="310"/>
      <c r="J11" s="310"/>
      <c r="K11" s="308"/>
    </row>
    <row r="12" ht="15" customHeight="1">
      <c r="B12" s="311"/>
      <c r="C12" s="312"/>
      <c r="D12" s="310"/>
      <c r="E12" s="310"/>
      <c r="F12" s="310"/>
      <c r="G12" s="310"/>
      <c r="H12" s="310"/>
      <c r="I12" s="310"/>
      <c r="J12" s="310"/>
      <c r="K12" s="308"/>
    </row>
    <row r="13" ht="15" customHeight="1">
      <c r="B13" s="311"/>
      <c r="C13" s="312"/>
      <c r="D13" s="313" t="s">
        <v>1179</v>
      </c>
      <c r="E13" s="310"/>
      <c r="F13" s="310"/>
      <c r="G13" s="310"/>
      <c r="H13" s="310"/>
      <c r="I13" s="310"/>
      <c r="J13" s="310"/>
      <c r="K13" s="308"/>
    </row>
    <row r="14" ht="12.75" customHeight="1">
      <c r="B14" s="311"/>
      <c r="C14" s="312"/>
      <c r="D14" s="312"/>
      <c r="E14" s="312"/>
      <c r="F14" s="312"/>
      <c r="G14" s="312"/>
      <c r="H14" s="312"/>
      <c r="I14" s="312"/>
      <c r="J14" s="312"/>
      <c r="K14" s="308"/>
    </row>
    <row r="15" ht="15" customHeight="1">
      <c r="B15" s="311"/>
      <c r="C15" s="312"/>
      <c r="D15" s="310" t="s">
        <v>1180</v>
      </c>
      <c r="E15" s="310"/>
      <c r="F15" s="310"/>
      <c r="G15" s="310"/>
      <c r="H15" s="310"/>
      <c r="I15" s="310"/>
      <c r="J15" s="310"/>
      <c r="K15" s="308"/>
    </row>
    <row r="16" ht="15" customHeight="1">
      <c r="B16" s="311"/>
      <c r="C16" s="312"/>
      <c r="D16" s="310" t="s">
        <v>1181</v>
      </c>
      <c r="E16" s="310"/>
      <c r="F16" s="310"/>
      <c r="G16" s="310"/>
      <c r="H16" s="310"/>
      <c r="I16" s="310"/>
      <c r="J16" s="310"/>
      <c r="K16" s="308"/>
    </row>
    <row r="17" ht="15" customHeight="1">
      <c r="B17" s="311"/>
      <c r="C17" s="312"/>
      <c r="D17" s="310" t="s">
        <v>1182</v>
      </c>
      <c r="E17" s="310"/>
      <c r="F17" s="310"/>
      <c r="G17" s="310"/>
      <c r="H17" s="310"/>
      <c r="I17" s="310"/>
      <c r="J17" s="310"/>
      <c r="K17" s="308"/>
    </row>
    <row r="18" ht="15" customHeight="1">
      <c r="B18" s="311"/>
      <c r="C18" s="312"/>
      <c r="D18" s="312"/>
      <c r="E18" s="314" t="s">
        <v>85</v>
      </c>
      <c r="F18" s="310" t="s">
        <v>1183</v>
      </c>
      <c r="G18" s="310"/>
      <c r="H18" s="310"/>
      <c r="I18" s="310"/>
      <c r="J18" s="310"/>
      <c r="K18" s="308"/>
    </row>
    <row r="19" ht="15" customHeight="1">
      <c r="B19" s="311"/>
      <c r="C19" s="312"/>
      <c r="D19" s="312"/>
      <c r="E19" s="314" t="s">
        <v>1184</v>
      </c>
      <c r="F19" s="310" t="s">
        <v>1185</v>
      </c>
      <c r="G19" s="310"/>
      <c r="H19" s="310"/>
      <c r="I19" s="310"/>
      <c r="J19" s="310"/>
      <c r="K19" s="308"/>
    </row>
    <row r="20" ht="15" customHeight="1">
      <c r="B20" s="311"/>
      <c r="C20" s="312"/>
      <c r="D20" s="312"/>
      <c r="E20" s="314" t="s">
        <v>1186</v>
      </c>
      <c r="F20" s="310" t="s">
        <v>1187</v>
      </c>
      <c r="G20" s="310"/>
      <c r="H20" s="310"/>
      <c r="I20" s="310"/>
      <c r="J20" s="310"/>
      <c r="K20" s="308"/>
    </row>
    <row r="21" ht="15" customHeight="1">
      <c r="B21" s="311"/>
      <c r="C21" s="312"/>
      <c r="D21" s="312"/>
      <c r="E21" s="314" t="s">
        <v>1188</v>
      </c>
      <c r="F21" s="310" t="s">
        <v>1189</v>
      </c>
      <c r="G21" s="310"/>
      <c r="H21" s="310"/>
      <c r="I21" s="310"/>
      <c r="J21" s="310"/>
      <c r="K21" s="308"/>
    </row>
    <row r="22" ht="15" customHeight="1">
      <c r="B22" s="311"/>
      <c r="C22" s="312"/>
      <c r="D22" s="312"/>
      <c r="E22" s="314" t="s">
        <v>1190</v>
      </c>
      <c r="F22" s="310" t="s">
        <v>1191</v>
      </c>
      <c r="G22" s="310"/>
      <c r="H22" s="310"/>
      <c r="I22" s="310"/>
      <c r="J22" s="310"/>
      <c r="K22" s="308"/>
    </row>
    <row r="23" ht="15" customHeight="1">
      <c r="B23" s="311"/>
      <c r="C23" s="312"/>
      <c r="D23" s="312"/>
      <c r="E23" s="314" t="s">
        <v>1192</v>
      </c>
      <c r="F23" s="310" t="s">
        <v>1193</v>
      </c>
      <c r="G23" s="310"/>
      <c r="H23" s="310"/>
      <c r="I23" s="310"/>
      <c r="J23" s="310"/>
      <c r="K23" s="308"/>
    </row>
    <row r="24" ht="12.75" customHeight="1">
      <c r="B24" s="311"/>
      <c r="C24" s="312"/>
      <c r="D24" s="312"/>
      <c r="E24" s="312"/>
      <c r="F24" s="312"/>
      <c r="G24" s="312"/>
      <c r="H24" s="312"/>
      <c r="I24" s="312"/>
      <c r="J24" s="312"/>
      <c r="K24" s="308"/>
    </row>
    <row r="25" ht="15" customHeight="1">
      <c r="B25" s="311"/>
      <c r="C25" s="310" t="s">
        <v>1194</v>
      </c>
      <c r="D25" s="310"/>
      <c r="E25" s="310"/>
      <c r="F25" s="310"/>
      <c r="G25" s="310"/>
      <c r="H25" s="310"/>
      <c r="I25" s="310"/>
      <c r="J25" s="310"/>
      <c r="K25" s="308"/>
    </row>
    <row r="26" ht="15" customHeight="1">
      <c r="B26" s="311"/>
      <c r="C26" s="310" t="s">
        <v>1195</v>
      </c>
      <c r="D26" s="310"/>
      <c r="E26" s="310"/>
      <c r="F26" s="310"/>
      <c r="G26" s="310"/>
      <c r="H26" s="310"/>
      <c r="I26" s="310"/>
      <c r="J26" s="310"/>
      <c r="K26" s="308"/>
    </row>
    <row r="27" ht="15" customHeight="1">
      <c r="B27" s="311"/>
      <c r="C27" s="310"/>
      <c r="D27" s="310" t="s">
        <v>1196</v>
      </c>
      <c r="E27" s="310"/>
      <c r="F27" s="310"/>
      <c r="G27" s="310"/>
      <c r="H27" s="310"/>
      <c r="I27" s="310"/>
      <c r="J27" s="310"/>
      <c r="K27" s="308"/>
    </row>
    <row r="28" ht="15" customHeight="1">
      <c r="B28" s="311"/>
      <c r="C28" s="312"/>
      <c r="D28" s="310" t="s">
        <v>1197</v>
      </c>
      <c r="E28" s="310"/>
      <c r="F28" s="310"/>
      <c r="G28" s="310"/>
      <c r="H28" s="310"/>
      <c r="I28" s="310"/>
      <c r="J28" s="310"/>
      <c r="K28" s="308"/>
    </row>
    <row r="29" ht="12.75" customHeight="1">
      <c r="B29" s="311"/>
      <c r="C29" s="312"/>
      <c r="D29" s="312"/>
      <c r="E29" s="312"/>
      <c r="F29" s="312"/>
      <c r="G29" s="312"/>
      <c r="H29" s="312"/>
      <c r="I29" s="312"/>
      <c r="J29" s="312"/>
      <c r="K29" s="308"/>
    </row>
    <row r="30" ht="15" customHeight="1">
      <c r="B30" s="311"/>
      <c r="C30" s="312"/>
      <c r="D30" s="310" t="s">
        <v>1198</v>
      </c>
      <c r="E30" s="310"/>
      <c r="F30" s="310"/>
      <c r="G30" s="310"/>
      <c r="H30" s="310"/>
      <c r="I30" s="310"/>
      <c r="J30" s="310"/>
      <c r="K30" s="308"/>
    </row>
    <row r="31" ht="15" customHeight="1">
      <c r="B31" s="311"/>
      <c r="C31" s="312"/>
      <c r="D31" s="310" t="s">
        <v>1199</v>
      </c>
      <c r="E31" s="310"/>
      <c r="F31" s="310"/>
      <c r="G31" s="310"/>
      <c r="H31" s="310"/>
      <c r="I31" s="310"/>
      <c r="J31" s="310"/>
      <c r="K31" s="308"/>
    </row>
    <row r="32" ht="12.75" customHeight="1">
      <c r="B32" s="311"/>
      <c r="C32" s="312"/>
      <c r="D32" s="312"/>
      <c r="E32" s="312"/>
      <c r="F32" s="312"/>
      <c r="G32" s="312"/>
      <c r="H32" s="312"/>
      <c r="I32" s="312"/>
      <c r="J32" s="312"/>
      <c r="K32" s="308"/>
    </row>
    <row r="33" ht="15" customHeight="1">
      <c r="B33" s="311"/>
      <c r="C33" s="312"/>
      <c r="D33" s="310" t="s">
        <v>1200</v>
      </c>
      <c r="E33" s="310"/>
      <c r="F33" s="310"/>
      <c r="G33" s="310"/>
      <c r="H33" s="310"/>
      <c r="I33" s="310"/>
      <c r="J33" s="310"/>
      <c r="K33" s="308"/>
    </row>
    <row r="34" ht="15" customHeight="1">
      <c r="B34" s="311"/>
      <c r="C34" s="312"/>
      <c r="D34" s="310" t="s">
        <v>1201</v>
      </c>
      <c r="E34" s="310"/>
      <c r="F34" s="310"/>
      <c r="G34" s="310"/>
      <c r="H34" s="310"/>
      <c r="I34" s="310"/>
      <c r="J34" s="310"/>
      <c r="K34" s="308"/>
    </row>
    <row r="35" ht="15" customHeight="1">
      <c r="B35" s="311"/>
      <c r="C35" s="312"/>
      <c r="D35" s="310" t="s">
        <v>1202</v>
      </c>
      <c r="E35" s="310"/>
      <c r="F35" s="310"/>
      <c r="G35" s="310"/>
      <c r="H35" s="310"/>
      <c r="I35" s="310"/>
      <c r="J35" s="310"/>
      <c r="K35" s="308"/>
    </row>
    <row r="36" ht="15" customHeight="1">
      <c r="B36" s="311"/>
      <c r="C36" s="312"/>
      <c r="D36" s="310"/>
      <c r="E36" s="313" t="s">
        <v>164</v>
      </c>
      <c r="F36" s="310"/>
      <c r="G36" s="310" t="s">
        <v>1203</v>
      </c>
      <c r="H36" s="310"/>
      <c r="I36" s="310"/>
      <c r="J36" s="310"/>
      <c r="K36" s="308"/>
    </row>
    <row r="37" ht="30.75" customHeight="1">
      <c r="B37" s="311"/>
      <c r="C37" s="312"/>
      <c r="D37" s="310"/>
      <c r="E37" s="313" t="s">
        <v>1204</v>
      </c>
      <c r="F37" s="310"/>
      <c r="G37" s="310" t="s">
        <v>1205</v>
      </c>
      <c r="H37" s="310"/>
      <c r="I37" s="310"/>
      <c r="J37" s="310"/>
      <c r="K37" s="308"/>
    </row>
    <row r="38" ht="15" customHeight="1">
      <c r="B38" s="311"/>
      <c r="C38" s="312"/>
      <c r="D38" s="310"/>
      <c r="E38" s="313" t="s">
        <v>57</v>
      </c>
      <c r="F38" s="310"/>
      <c r="G38" s="310" t="s">
        <v>1206</v>
      </c>
      <c r="H38" s="310"/>
      <c r="I38" s="310"/>
      <c r="J38" s="310"/>
      <c r="K38" s="308"/>
    </row>
    <row r="39" ht="15" customHeight="1">
      <c r="B39" s="311"/>
      <c r="C39" s="312"/>
      <c r="D39" s="310"/>
      <c r="E39" s="313" t="s">
        <v>58</v>
      </c>
      <c r="F39" s="310"/>
      <c r="G39" s="310" t="s">
        <v>1207</v>
      </c>
      <c r="H39" s="310"/>
      <c r="I39" s="310"/>
      <c r="J39" s="310"/>
      <c r="K39" s="308"/>
    </row>
    <row r="40" ht="15" customHeight="1">
      <c r="B40" s="311"/>
      <c r="C40" s="312"/>
      <c r="D40" s="310"/>
      <c r="E40" s="313" t="s">
        <v>165</v>
      </c>
      <c r="F40" s="310"/>
      <c r="G40" s="310" t="s">
        <v>1208</v>
      </c>
      <c r="H40" s="310"/>
      <c r="I40" s="310"/>
      <c r="J40" s="310"/>
      <c r="K40" s="308"/>
    </row>
    <row r="41" ht="15" customHeight="1">
      <c r="B41" s="311"/>
      <c r="C41" s="312"/>
      <c r="D41" s="310"/>
      <c r="E41" s="313" t="s">
        <v>166</v>
      </c>
      <c r="F41" s="310"/>
      <c r="G41" s="310" t="s">
        <v>1209</v>
      </c>
      <c r="H41" s="310"/>
      <c r="I41" s="310"/>
      <c r="J41" s="310"/>
      <c r="K41" s="308"/>
    </row>
    <row r="42" ht="15" customHeight="1">
      <c r="B42" s="311"/>
      <c r="C42" s="312"/>
      <c r="D42" s="310"/>
      <c r="E42" s="313" t="s">
        <v>1210</v>
      </c>
      <c r="F42" s="310"/>
      <c r="G42" s="310" t="s">
        <v>1211</v>
      </c>
      <c r="H42" s="310"/>
      <c r="I42" s="310"/>
      <c r="J42" s="310"/>
      <c r="K42" s="308"/>
    </row>
    <row r="43" ht="15" customHeight="1">
      <c r="B43" s="311"/>
      <c r="C43" s="312"/>
      <c r="D43" s="310"/>
      <c r="E43" s="313"/>
      <c r="F43" s="310"/>
      <c r="G43" s="310" t="s">
        <v>1212</v>
      </c>
      <c r="H43" s="310"/>
      <c r="I43" s="310"/>
      <c r="J43" s="310"/>
      <c r="K43" s="308"/>
    </row>
    <row r="44" ht="15" customHeight="1">
      <c r="B44" s="311"/>
      <c r="C44" s="312"/>
      <c r="D44" s="310"/>
      <c r="E44" s="313" t="s">
        <v>1213</v>
      </c>
      <c r="F44" s="310"/>
      <c r="G44" s="310" t="s">
        <v>1214</v>
      </c>
      <c r="H44" s="310"/>
      <c r="I44" s="310"/>
      <c r="J44" s="310"/>
      <c r="K44" s="308"/>
    </row>
    <row r="45" ht="15" customHeight="1">
      <c r="B45" s="311"/>
      <c r="C45" s="312"/>
      <c r="D45" s="310"/>
      <c r="E45" s="313" t="s">
        <v>169</v>
      </c>
      <c r="F45" s="310"/>
      <c r="G45" s="310" t="s">
        <v>1215</v>
      </c>
      <c r="H45" s="310"/>
      <c r="I45" s="310"/>
      <c r="J45" s="310"/>
      <c r="K45" s="308"/>
    </row>
    <row r="46" ht="12.75" customHeight="1">
      <c r="B46" s="311"/>
      <c r="C46" s="312"/>
      <c r="D46" s="310"/>
      <c r="E46" s="310"/>
      <c r="F46" s="310"/>
      <c r="G46" s="310"/>
      <c r="H46" s="310"/>
      <c r="I46" s="310"/>
      <c r="J46" s="310"/>
      <c r="K46" s="308"/>
    </row>
    <row r="47" ht="15" customHeight="1">
      <c r="B47" s="311"/>
      <c r="C47" s="312"/>
      <c r="D47" s="310" t="s">
        <v>1216</v>
      </c>
      <c r="E47" s="310"/>
      <c r="F47" s="310"/>
      <c r="G47" s="310"/>
      <c r="H47" s="310"/>
      <c r="I47" s="310"/>
      <c r="J47" s="310"/>
      <c r="K47" s="308"/>
    </row>
    <row r="48" ht="15" customHeight="1">
      <c r="B48" s="311"/>
      <c r="C48" s="312"/>
      <c r="D48" s="312"/>
      <c r="E48" s="310" t="s">
        <v>1217</v>
      </c>
      <c r="F48" s="310"/>
      <c r="G48" s="310"/>
      <c r="H48" s="310"/>
      <c r="I48" s="310"/>
      <c r="J48" s="310"/>
      <c r="K48" s="308"/>
    </row>
    <row r="49" ht="15" customHeight="1">
      <c r="B49" s="311"/>
      <c r="C49" s="312"/>
      <c r="D49" s="312"/>
      <c r="E49" s="310" t="s">
        <v>1218</v>
      </c>
      <c r="F49" s="310"/>
      <c r="G49" s="310"/>
      <c r="H49" s="310"/>
      <c r="I49" s="310"/>
      <c r="J49" s="310"/>
      <c r="K49" s="308"/>
    </row>
    <row r="50" ht="15" customHeight="1">
      <c r="B50" s="311"/>
      <c r="C50" s="312"/>
      <c r="D50" s="312"/>
      <c r="E50" s="310" t="s">
        <v>1219</v>
      </c>
      <c r="F50" s="310"/>
      <c r="G50" s="310"/>
      <c r="H50" s="310"/>
      <c r="I50" s="310"/>
      <c r="J50" s="310"/>
      <c r="K50" s="308"/>
    </row>
    <row r="51" ht="15" customHeight="1">
      <c r="B51" s="311"/>
      <c r="C51" s="312"/>
      <c r="D51" s="310" t="s">
        <v>1220</v>
      </c>
      <c r="E51" s="310"/>
      <c r="F51" s="310"/>
      <c r="G51" s="310"/>
      <c r="H51" s="310"/>
      <c r="I51" s="310"/>
      <c r="J51" s="310"/>
      <c r="K51" s="308"/>
    </row>
    <row r="52" ht="25.5" customHeight="1">
      <c r="B52" s="306"/>
      <c r="C52" s="307" t="s">
        <v>1221</v>
      </c>
      <c r="D52" s="307"/>
      <c r="E52" s="307"/>
      <c r="F52" s="307"/>
      <c r="G52" s="307"/>
      <c r="H52" s="307"/>
      <c r="I52" s="307"/>
      <c r="J52" s="307"/>
      <c r="K52" s="308"/>
    </row>
    <row r="53" ht="5.25" customHeight="1">
      <c r="B53" s="306"/>
      <c r="C53" s="309"/>
      <c r="D53" s="309"/>
      <c r="E53" s="309"/>
      <c r="F53" s="309"/>
      <c r="G53" s="309"/>
      <c r="H53" s="309"/>
      <c r="I53" s="309"/>
      <c r="J53" s="309"/>
      <c r="K53" s="308"/>
    </row>
    <row r="54" ht="15" customHeight="1">
      <c r="B54" s="306"/>
      <c r="C54" s="310" t="s">
        <v>1222</v>
      </c>
      <c r="D54" s="310"/>
      <c r="E54" s="310"/>
      <c r="F54" s="310"/>
      <c r="G54" s="310"/>
      <c r="H54" s="310"/>
      <c r="I54" s="310"/>
      <c r="J54" s="310"/>
      <c r="K54" s="308"/>
    </row>
    <row r="55" ht="15" customHeight="1">
      <c r="B55" s="306"/>
      <c r="C55" s="310" t="s">
        <v>1223</v>
      </c>
      <c r="D55" s="310"/>
      <c r="E55" s="310"/>
      <c r="F55" s="310"/>
      <c r="G55" s="310"/>
      <c r="H55" s="310"/>
      <c r="I55" s="310"/>
      <c r="J55" s="310"/>
      <c r="K55" s="308"/>
    </row>
    <row r="56" ht="12.75" customHeight="1">
      <c r="B56" s="306"/>
      <c r="C56" s="310"/>
      <c r="D56" s="310"/>
      <c r="E56" s="310"/>
      <c r="F56" s="310"/>
      <c r="G56" s="310"/>
      <c r="H56" s="310"/>
      <c r="I56" s="310"/>
      <c r="J56" s="310"/>
      <c r="K56" s="308"/>
    </row>
    <row r="57" ht="15" customHeight="1">
      <c r="B57" s="306"/>
      <c r="C57" s="310" t="s">
        <v>1224</v>
      </c>
      <c r="D57" s="310"/>
      <c r="E57" s="310"/>
      <c r="F57" s="310"/>
      <c r="G57" s="310"/>
      <c r="H57" s="310"/>
      <c r="I57" s="310"/>
      <c r="J57" s="310"/>
      <c r="K57" s="308"/>
    </row>
    <row r="58" ht="15" customHeight="1">
      <c r="B58" s="306"/>
      <c r="C58" s="312"/>
      <c r="D58" s="310" t="s">
        <v>1225</v>
      </c>
      <c r="E58" s="310"/>
      <c r="F58" s="310"/>
      <c r="G58" s="310"/>
      <c r="H58" s="310"/>
      <c r="I58" s="310"/>
      <c r="J58" s="310"/>
      <c r="K58" s="308"/>
    </row>
    <row r="59" ht="15" customHeight="1">
      <c r="B59" s="306"/>
      <c r="C59" s="312"/>
      <c r="D59" s="310" t="s">
        <v>1226</v>
      </c>
      <c r="E59" s="310"/>
      <c r="F59" s="310"/>
      <c r="G59" s="310"/>
      <c r="H59" s="310"/>
      <c r="I59" s="310"/>
      <c r="J59" s="310"/>
      <c r="K59" s="308"/>
    </row>
    <row r="60" ht="15" customHeight="1">
      <c r="B60" s="306"/>
      <c r="C60" s="312"/>
      <c r="D60" s="310" t="s">
        <v>1227</v>
      </c>
      <c r="E60" s="310"/>
      <c r="F60" s="310"/>
      <c r="G60" s="310"/>
      <c r="H60" s="310"/>
      <c r="I60" s="310"/>
      <c r="J60" s="310"/>
      <c r="K60" s="308"/>
    </row>
    <row r="61" ht="15" customHeight="1">
      <c r="B61" s="306"/>
      <c r="C61" s="312"/>
      <c r="D61" s="310" t="s">
        <v>1228</v>
      </c>
      <c r="E61" s="310"/>
      <c r="F61" s="310"/>
      <c r="G61" s="310"/>
      <c r="H61" s="310"/>
      <c r="I61" s="310"/>
      <c r="J61" s="310"/>
      <c r="K61" s="308"/>
    </row>
    <row r="62" ht="15" customHeight="1">
      <c r="B62" s="306"/>
      <c r="C62" s="312"/>
      <c r="D62" s="315" t="s">
        <v>1229</v>
      </c>
      <c r="E62" s="315"/>
      <c r="F62" s="315"/>
      <c r="G62" s="315"/>
      <c r="H62" s="315"/>
      <c r="I62" s="315"/>
      <c r="J62" s="315"/>
      <c r="K62" s="308"/>
    </row>
    <row r="63" ht="15" customHeight="1">
      <c r="B63" s="306"/>
      <c r="C63" s="312"/>
      <c r="D63" s="310" t="s">
        <v>1230</v>
      </c>
      <c r="E63" s="310"/>
      <c r="F63" s="310"/>
      <c r="G63" s="310"/>
      <c r="H63" s="310"/>
      <c r="I63" s="310"/>
      <c r="J63" s="310"/>
      <c r="K63" s="308"/>
    </row>
    <row r="64" ht="12.75" customHeight="1">
      <c r="B64" s="306"/>
      <c r="C64" s="312"/>
      <c r="D64" s="312"/>
      <c r="E64" s="316"/>
      <c r="F64" s="312"/>
      <c r="G64" s="312"/>
      <c r="H64" s="312"/>
      <c r="I64" s="312"/>
      <c r="J64" s="312"/>
      <c r="K64" s="308"/>
    </row>
    <row r="65" ht="15" customHeight="1">
      <c r="B65" s="306"/>
      <c r="C65" s="312"/>
      <c r="D65" s="310" t="s">
        <v>1231</v>
      </c>
      <c r="E65" s="310"/>
      <c r="F65" s="310"/>
      <c r="G65" s="310"/>
      <c r="H65" s="310"/>
      <c r="I65" s="310"/>
      <c r="J65" s="310"/>
      <c r="K65" s="308"/>
    </row>
    <row r="66" ht="15" customHeight="1">
      <c r="B66" s="306"/>
      <c r="C66" s="312"/>
      <c r="D66" s="315" t="s">
        <v>1232</v>
      </c>
      <c r="E66" s="315"/>
      <c r="F66" s="315"/>
      <c r="G66" s="315"/>
      <c r="H66" s="315"/>
      <c r="I66" s="315"/>
      <c r="J66" s="315"/>
      <c r="K66" s="308"/>
    </row>
    <row r="67" ht="15" customHeight="1">
      <c r="B67" s="306"/>
      <c r="C67" s="312"/>
      <c r="D67" s="310" t="s">
        <v>1233</v>
      </c>
      <c r="E67" s="310"/>
      <c r="F67" s="310"/>
      <c r="G67" s="310"/>
      <c r="H67" s="310"/>
      <c r="I67" s="310"/>
      <c r="J67" s="310"/>
      <c r="K67" s="308"/>
    </row>
    <row r="68" ht="15" customHeight="1">
      <c r="B68" s="306"/>
      <c r="C68" s="312"/>
      <c r="D68" s="310" t="s">
        <v>1234</v>
      </c>
      <c r="E68" s="310"/>
      <c r="F68" s="310"/>
      <c r="G68" s="310"/>
      <c r="H68" s="310"/>
      <c r="I68" s="310"/>
      <c r="J68" s="310"/>
      <c r="K68" s="308"/>
    </row>
    <row r="69" ht="15" customHeight="1">
      <c r="B69" s="306"/>
      <c r="C69" s="312"/>
      <c r="D69" s="310" t="s">
        <v>1235</v>
      </c>
      <c r="E69" s="310"/>
      <c r="F69" s="310"/>
      <c r="G69" s="310"/>
      <c r="H69" s="310"/>
      <c r="I69" s="310"/>
      <c r="J69" s="310"/>
      <c r="K69" s="308"/>
    </row>
    <row r="70" ht="15" customHeight="1">
      <c r="B70" s="306"/>
      <c r="C70" s="312"/>
      <c r="D70" s="310" t="s">
        <v>1236</v>
      </c>
      <c r="E70" s="310"/>
      <c r="F70" s="310"/>
      <c r="G70" s="310"/>
      <c r="H70" s="310"/>
      <c r="I70" s="310"/>
      <c r="J70" s="310"/>
      <c r="K70" s="308"/>
    </row>
    <row r="71" ht="12.75" customHeight="1">
      <c r="B71" s="317"/>
      <c r="C71" s="318"/>
      <c r="D71" s="318"/>
      <c r="E71" s="318"/>
      <c r="F71" s="318"/>
      <c r="G71" s="318"/>
      <c r="H71" s="318"/>
      <c r="I71" s="318"/>
      <c r="J71" s="318"/>
      <c r="K71" s="319"/>
    </row>
    <row r="72" ht="18.75" customHeight="1">
      <c r="B72" s="320"/>
      <c r="C72" s="320"/>
      <c r="D72" s="320"/>
      <c r="E72" s="320"/>
      <c r="F72" s="320"/>
      <c r="G72" s="320"/>
      <c r="H72" s="320"/>
      <c r="I72" s="320"/>
      <c r="J72" s="320"/>
      <c r="K72" s="321"/>
    </row>
    <row r="73" ht="18.75" customHeight="1">
      <c r="B73" s="321"/>
      <c r="C73" s="321"/>
      <c r="D73" s="321"/>
      <c r="E73" s="321"/>
      <c r="F73" s="321"/>
      <c r="G73" s="321"/>
      <c r="H73" s="321"/>
      <c r="I73" s="321"/>
      <c r="J73" s="321"/>
      <c r="K73" s="321"/>
    </row>
    <row r="74" ht="7.5" customHeight="1">
      <c r="B74" s="322"/>
      <c r="C74" s="323"/>
      <c r="D74" s="323"/>
      <c r="E74" s="323"/>
      <c r="F74" s="323"/>
      <c r="G74" s="323"/>
      <c r="H74" s="323"/>
      <c r="I74" s="323"/>
      <c r="J74" s="323"/>
      <c r="K74" s="324"/>
    </row>
    <row r="75" ht="45" customHeight="1">
      <c r="B75" s="325"/>
      <c r="C75" s="326" t="s">
        <v>1237</v>
      </c>
      <c r="D75" s="326"/>
      <c r="E75" s="326"/>
      <c r="F75" s="326"/>
      <c r="G75" s="326"/>
      <c r="H75" s="326"/>
      <c r="I75" s="326"/>
      <c r="J75" s="326"/>
      <c r="K75" s="327"/>
    </row>
    <row r="76" ht="17.25" customHeight="1">
      <c r="B76" s="325"/>
      <c r="C76" s="328" t="s">
        <v>1238</v>
      </c>
      <c r="D76" s="328"/>
      <c r="E76" s="328"/>
      <c r="F76" s="328" t="s">
        <v>1239</v>
      </c>
      <c r="G76" s="329"/>
      <c r="H76" s="328" t="s">
        <v>58</v>
      </c>
      <c r="I76" s="328" t="s">
        <v>61</v>
      </c>
      <c r="J76" s="328" t="s">
        <v>1240</v>
      </c>
      <c r="K76" s="327"/>
    </row>
    <row r="77" ht="17.25" customHeight="1">
      <c r="B77" s="325"/>
      <c r="C77" s="330" t="s">
        <v>1241</v>
      </c>
      <c r="D77" s="330"/>
      <c r="E77" s="330"/>
      <c r="F77" s="331" t="s">
        <v>1242</v>
      </c>
      <c r="G77" s="332"/>
      <c r="H77" s="330"/>
      <c r="I77" s="330"/>
      <c r="J77" s="330" t="s">
        <v>1243</v>
      </c>
      <c r="K77" s="327"/>
    </row>
    <row r="78" ht="5.25" customHeight="1">
      <c r="B78" s="325"/>
      <c r="C78" s="333"/>
      <c r="D78" s="333"/>
      <c r="E78" s="333"/>
      <c r="F78" s="333"/>
      <c r="G78" s="334"/>
      <c r="H78" s="333"/>
      <c r="I78" s="333"/>
      <c r="J78" s="333"/>
      <c r="K78" s="327"/>
    </row>
    <row r="79" ht="15" customHeight="1">
      <c r="B79" s="325"/>
      <c r="C79" s="313" t="s">
        <v>57</v>
      </c>
      <c r="D79" s="333"/>
      <c r="E79" s="333"/>
      <c r="F79" s="335" t="s">
        <v>1244</v>
      </c>
      <c r="G79" s="334"/>
      <c r="H79" s="313" t="s">
        <v>1245</v>
      </c>
      <c r="I79" s="313" t="s">
        <v>1246</v>
      </c>
      <c r="J79" s="313">
        <v>20</v>
      </c>
      <c r="K79" s="327"/>
    </row>
    <row r="80" ht="15" customHeight="1">
      <c r="B80" s="325"/>
      <c r="C80" s="313" t="s">
        <v>1247</v>
      </c>
      <c r="D80" s="313"/>
      <c r="E80" s="313"/>
      <c r="F80" s="335" t="s">
        <v>1244</v>
      </c>
      <c r="G80" s="334"/>
      <c r="H80" s="313" t="s">
        <v>1248</v>
      </c>
      <c r="I80" s="313" t="s">
        <v>1246</v>
      </c>
      <c r="J80" s="313">
        <v>120</v>
      </c>
      <c r="K80" s="327"/>
    </row>
    <row r="81" ht="15" customHeight="1">
      <c r="B81" s="336"/>
      <c r="C81" s="313" t="s">
        <v>1249</v>
      </c>
      <c r="D81" s="313"/>
      <c r="E81" s="313"/>
      <c r="F81" s="335" t="s">
        <v>1250</v>
      </c>
      <c r="G81" s="334"/>
      <c r="H81" s="313" t="s">
        <v>1251</v>
      </c>
      <c r="I81" s="313" t="s">
        <v>1246</v>
      </c>
      <c r="J81" s="313">
        <v>50</v>
      </c>
      <c r="K81" s="327"/>
    </row>
    <row r="82" ht="15" customHeight="1">
      <c r="B82" s="336"/>
      <c r="C82" s="313" t="s">
        <v>1252</v>
      </c>
      <c r="D82" s="313"/>
      <c r="E82" s="313"/>
      <c r="F82" s="335" t="s">
        <v>1244</v>
      </c>
      <c r="G82" s="334"/>
      <c r="H82" s="313" t="s">
        <v>1253</v>
      </c>
      <c r="I82" s="313" t="s">
        <v>1254</v>
      </c>
      <c r="J82" s="313"/>
      <c r="K82" s="327"/>
    </row>
    <row r="83" ht="15" customHeight="1">
      <c r="B83" s="336"/>
      <c r="C83" s="337" t="s">
        <v>1255</v>
      </c>
      <c r="D83" s="337"/>
      <c r="E83" s="337"/>
      <c r="F83" s="338" t="s">
        <v>1250</v>
      </c>
      <c r="G83" s="337"/>
      <c r="H83" s="337" t="s">
        <v>1256</v>
      </c>
      <c r="I83" s="337" t="s">
        <v>1246</v>
      </c>
      <c r="J83" s="337">
        <v>15</v>
      </c>
      <c r="K83" s="327"/>
    </row>
    <row r="84" ht="15" customHeight="1">
      <c r="B84" s="336"/>
      <c r="C84" s="337" t="s">
        <v>1257</v>
      </c>
      <c r="D84" s="337"/>
      <c r="E84" s="337"/>
      <c r="F84" s="338" t="s">
        <v>1250</v>
      </c>
      <c r="G84" s="337"/>
      <c r="H84" s="337" t="s">
        <v>1258</v>
      </c>
      <c r="I84" s="337" t="s">
        <v>1246</v>
      </c>
      <c r="J84" s="337">
        <v>15</v>
      </c>
      <c r="K84" s="327"/>
    </row>
    <row r="85" ht="15" customHeight="1">
      <c r="B85" s="336"/>
      <c r="C85" s="337" t="s">
        <v>1259</v>
      </c>
      <c r="D85" s="337"/>
      <c r="E85" s="337"/>
      <c r="F85" s="338" t="s">
        <v>1250</v>
      </c>
      <c r="G85" s="337"/>
      <c r="H85" s="337" t="s">
        <v>1260</v>
      </c>
      <c r="I85" s="337" t="s">
        <v>1246</v>
      </c>
      <c r="J85" s="337">
        <v>20</v>
      </c>
      <c r="K85" s="327"/>
    </row>
    <row r="86" ht="15" customHeight="1">
      <c r="B86" s="336"/>
      <c r="C86" s="337" t="s">
        <v>1261</v>
      </c>
      <c r="D86" s="337"/>
      <c r="E86" s="337"/>
      <c r="F86" s="338" t="s">
        <v>1250</v>
      </c>
      <c r="G86" s="337"/>
      <c r="H86" s="337" t="s">
        <v>1262</v>
      </c>
      <c r="I86" s="337" t="s">
        <v>1246</v>
      </c>
      <c r="J86" s="337">
        <v>20</v>
      </c>
      <c r="K86" s="327"/>
    </row>
    <row r="87" ht="15" customHeight="1">
      <c r="B87" s="336"/>
      <c r="C87" s="313" t="s">
        <v>1263</v>
      </c>
      <c r="D87" s="313"/>
      <c r="E87" s="313"/>
      <c r="F87" s="335" t="s">
        <v>1250</v>
      </c>
      <c r="G87" s="334"/>
      <c r="H87" s="313" t="s">
        <v>1264</v>
      </c>
      <c r="I87" s="313" t="s">
        <v>1246</v>
      </c>
      <c r="J87" s="313">
        <v>50</v>
      </c>
      <c r="K87" s="327"/>
    </row>
    <row r="88" ht="15" customHeight="1">
      <c r="B88" s="336"/>
      <c r="C88" s="313" t="s">
        <v>1265</v>
      </c>
      <c r="D88" s="313"/>
      <c r="E88" s="313"/>
      <c r="F88" s="335" t="s">
        <v>1250</v>
      </c>
      <c r="G88" s="334"/>
      <c r="H88" s="313" t="s">
        <v>1266</v>
      </c>
      <c r="I88" s="313" t="s">
        <v>1246</v>
      </c>
      <c r="J88" s="313">
        <v>20</v>
      </c>
      <c r="K88" s="327"/>
    </row>
    <row r="89" ht="15" customHeight="1">
      <c r="B89" s="336"/>
      <c r="C89" s="313" t="s">
        <v>1267</v>
      </c>
      <c r="D89" s="313"/>
      <c r="E89" s="313"/>
      <c r="F89" s="335" t="s">
        <v>1250</v>
      </c>
      <c r="G89" s="334"/>
      <c r="H89" s="313" t="s">
        <v>1268</v>
      </c>
      <c r="I89" s="313" t="s">
        <v>1246</v>
      </c>
      <c r="J89" s="313">
        <v>20</v>
      </c>
      <c r="K89" s="327"/>
    </row>
    <row r="90" ht="15" customHeight="1">
      <c r="B90" s="336"/>
      <c r="C90" s="313" t="s">
        <v>1269</v>
      </c>
      <c r="D90" s="313"/>
      <c r="E90" s="313"/>
      <c r="F90" s="335" t="s">
        <v>1250</v>
      </c>
      <c r="G90" s="334"/>
      <c r="H90" s="313" t="s">
        <v>1270</v>
      </c>
      <c r="I90" s="313" t="s">
        <v>1246</v>
      </c>
      <c r="J90" s="313">
        <v>50</v>
      </c>
      <c r="K90" s="327"/>
    </row>
    <row r="91" ht="15" customHeight="1">
      <c r="B91" s="336"/>
      <c r="C91" s="313" t="s">
        <v>1271</v>
      </c>
      <c r="D91" s="313"/>
      <c r="E91" s="313"/>
      <c r="F91" s="335" t="s">
        <v>1250</v>
      </c>
      <c r="G91" s="334"/>
      <c r="H91" s="313" t="s">
        <v>1271</v>
      </c>
      <c r="I91" s="313" t="s">
        <v>1246</v>
      </c>
      <c r="J91" s="313">
        <v>50</v>
      </c>
      <c r="K91" s="327"/>
    </row>
    <row r="92" ht="15" customHeight="1">
      <c r="B92" s="336"/>
      <c r="C92" s="313" t="s">
        <v>1272</v>
      </c>
      <c r="D92" s="313"/>
      <c r="E92" s="313"/>
      <c r="F92" s="335" t="s">
        <v>1250</v>
      </c>
      <c r="G92" s="334"/>
      <c r="H92" s="313" t="s">
        <v>1273</v>
      </c>
      <c r="I92" s="313" t="s">
        <v>1246</v>
      </c>
      <c r="J92" s="313">
        <v>255</v>
      </c>
      <c r="K92" s="327"/>
    </row>
    <row r="93" ht="15" customHeight="1">
      <c r="B93" s="336"/>
      <c r="C93" s="313" t="s">
        <v>1274</v>
      </c>
      <c r="D93" s="313"/>
      <c r="E93" s="313"/>
      <c r="F93" s="335" t="s">
        <v>1244</v>
      </c>
      <c r="G93" s="334"/>
      <c r="H93" s="313" t="s">
        <v>1275</v>
      </c>
      <c r="I93" s="313" t="s">
        <v>1276</v>
      </c>
      <c r="J93" s="313"/>
      <c r="K93" s="327"/>
    </row>
    <row r="94" ht="15" customHeight="1">
      <c r="B94" s="336"/>
      <c r="C94" s="313" t="s">
        <v>1277</v>
      </c>
      <c r="D94" s="313"/>
      <c r="E94" s="313"/>
      <c r="F94" s="335" t="s">
        <v>1244</v>
      </c>
      <c r="G94" s="334"/>
      <c r="H94" s="313" t="s">
        <v>1278</v>
      </c>
      <c r="I94" s="313" t="s">
        <v>1279</v>
      </c>
      <c r="J94" s="313"/>
      <c r="K94" s="327"/>
    </row>
    <row r="95" ht="15" customHeight="1">
      <c r="B95" s="336"/>
      <c r="C95" s="313" t="s">
        <v>1280</v>
      </c>
      <c r="D95" s="313"/>
      <c r="E95" s="313"/>
      <c r="F95" s="335" t="s">
        <v>1244</v>
      </c>
      <c r="G95" s="334"/>
      <c r="H95" s="313" t="s">
        <v>1280</v>
      </c>
      <c r="I95" s="313" t="s">
        <v>1279</v>
      </c>
      <c r="J95" s="313"/>
      <c r="K95" s="327"/>
    </row>
    <row r="96" ht="15" customHeight="1">
      <c r="B96" s="336"/>
      <c r="C96" s="313" t="s">
        <v>42</v>
      </c>
      <c r="D96" s="313"/>
      <c r="E96" s="313"/>
      <c r="F96" s="335" t="s">
        <v>1244</v>
      </c>
      <c r="G96" s="334"/>
      <c r="H96" s="313" t="s">
        <v>1281</v>
      </c>
      <c r="I96" s="313" t="s">
        <v>1279</v>
      </c>
      <c r="J96" s="313"/>
      <c r="K96" s="327"/>
    </row>
    <row r="97" ht="15" customHeight="1">
      <c r="B97" s="336"/>
      <c r="C97" s="313" t="s">
        <v>52</v>
      </c>
      <c r="D97" s="313"/>
      <c r="E97" s="313"/>
      <c r="F97" s="335" t="s">
        <v>1244</v>
      </c>
      <c r="G97" s="334"/>
      <c r="H97" s="313" t="s">
        <v>1282</v>
      </c>
      <c r="I97" s="313" t="s">
        <v>1279</v>
      </c>
      <c r="J97" s="313"/>
      <c r="K97" s="327"/>
    </row>
    <row r="98" ht="15" customHeight="1">
      <c r="B98" s="339"/>
      <c r="C98" s="340"/>
      <c r="D98" s="340"/>
      <c r="E98" s="340"/>
      <c r="F98" s="340"/>
      <c r="G98" s="340"/>
      <c r="H98" s="340"/>
      <c r="I98" s="340"/>
      <c r="J98" s="340"/>
      <c r="K98" s="341"/>
    </row>
    <row r="99" ht="18.75" customHeight="1">
      <c r="B99" s="342"/>
      <c r="C99" s="343"/>
      <c r="D99" s="343"/>
      <c r="E99" s="343"/>
      <c r="F99" s="343"/>
      <c r="G99" s="343"/>
      <c r="H99" s="343"/>
      <c r="I99" s="343"/>
      <c r="J99" s="343"/>
      <c r="K99" s="342"/>
    </row>
    <row r="100" ht="18.75" customHeight="1">
      <c r="B100" s="321"/>
      <c r="C100" s="321"/>
      <c r="D100" s="321"/>
      <c r="E100" s="321"/>
      <c r="F100" s="321"/>
      <c r="G100" s="321"/>
      <c r="H100" s="321"/>
      <c r="I100" s="321"/>
      <c r="J100" s="321"/>
      <c r="K100" s="321"/>
    </row>
    <row r="101" ht="7.5" customHeight="1">
      <c r="B101" s="322"/>
      <c r="C101" s="323"/>
      <c r="D101" s="323"/>
      <c r="E101" s="323"/>
      <c r="F101" s="323"/>
      <c r="G101" s="323"/>
      <c r="H101" s="323"/>
      <c r="I101" s="323"/>
      <c r="J101" s="323"/>
      <c r="K101" s="324"/>
    </row>
    <row r="102" ht="45" customHeight="1">
      <c r="B102" s="325"/>
      <c r="C102" s="326" t="s">
        <v>1283</v>
      </c>
      <c r="D102" s="326"/>
      <c r="E102" s="326"/>
      <c r="F102" s="326"/>
      <c r="G102" s="326"/>
      <c r="H102" s="326"/>
      <c r="I102" s="326"/>
      <c r="J102" s="326"/>
      <c r="K102" s="327"/>
    </row>
    <row r="103" ht="17.25" customHeight="1">
      <c r="B103" s="325"/>
      <c r="C103" s="328" t="s">
        <v>1238</v>
      </c>
      <c r="D103" s="328"/>
      <c r="E103" s="328"/>
      <c r="F103" s="328" t="s">
        <v>1239</v>
      </c>
      <c r="G103" s="329"/>
      <c r="H103" s="328" t="s">
        <v>58</v>
      </c>
      <c r="I103" s="328" t="s">
        <v>61</v>
      </c>
      <c r="J103" s="328" t="s">
        <v>1240</v>
      </c>
      <c r="K103" s="327"/>
    </row>
    <row r="104" ht="17.25" customHeight="1">
      <c r="B104" s="325"/>
      <c r="C104" s="330" t="s">
        <v>1241</v>
      </c>
      <c r="D104" s="330"/>
      <c r="E104" s="330"/>
      <c r="F104" s="331" t="s">
        <v>1242</v>
      </c>
      <c r="G104" s="332"/>
      <c r="H104" s="330"/>
      <c r="I104" s="330"/>
      <c r="J104" s="330" t="s">
        <v>1243</v>
      </c>
      <c r="K104" s="327"/>
    </row>
    <row r="105" ht="5.25" customHeight="1">
      <c r="B105" s="325"/>
      <c r="C105" s="328"/>
      <c r="D105" s="328"/>
      <c r="E105" s="328"/>
      <c r="F105" s="328"/>
      <c r="G105" s="344"/>
      <c r="H105" s="328"/>
      <c r="I105" s="328"/>
      <c r="J105" s="328"/>
      <c r="K105" s="327"/>
    </row>
    <row r="106" ht="15" customHeight="1">
      <c r="B106" s="325"/>
      <c r="C106" s="313" t="s">
        <v>57</v>
      </c>
      <c r="D106" s="333"/>
      <c r="E106" s="333"/>
      <c r="F106" s="335" t="s">
        <v>1244</v>
      </c>
      <c r="G106" s="344"/>
      <c r="H106" s="313" t="s">
        <v>1284</v>
      </c>
      <c r="I106" s="313" t="s">
        <v>1246</v>
      </c>
      <c r="J106" s="313">
        <v>20</v>
      </c>
      <c r="K106" s="327"/>
    </row>
    <row r="107" ht="15" customHeight="1">
      <c r="B107" s="325"/>
      <c r="C107" s="313" t="s">
        <v>1247</v>
      </c>
      <c r="D107" s="313"/>
      <c r="E107" s="313"/>
      <c r="F107" s="335" t="s">
        <v>1244</v>
      </c>
      <c r="G107" s="313"/>
      <c r="H107" s="313" t="s">
        <v>1284</v>
      </c>
      <c r="I107" s="313" t="s">
        <v>1246</v>
      </c>
      <c r="J107" s="313">
        <v>120</v>
      </c>
      <c r="K107" s="327"/>
    </row>
    <row r="108" ht="15" customHeight="1">
      <c r="B108" s="336"/>
      <c r="C108" s="313" t="s">
        <v>1249</v>
      </c>
      <c r="D108" s="313"/>
      <c r="E108" s="313"/>
      <c r="F108" s="335" t="s">
        <v>1250</v>
      </c>
      <c r="G108" s="313"/>
      <c r="H108" s="313" t="s">
        <v>1284</v>
      </c>
      <c r="I108" s="313" t="s">
        <v>1246</v>
      </c>
      <c r="J108" s="313">
        <v>50</v>
      </c>
      <c r="K108" s="327"/>
    </row>
    <row r="109" ht="15" customHeight="1">
      <c r="B109" s="336"/>
      <c r="C109" s="313" t="s">
        <v>1252</v>
      </c>
      <c r="D109" s="313"/>
      <c r="E109" s="313"/>
      <c r="F109" s="335" t="s">
        <v>1244</v>
      </c>
      <c r="G109" s="313"/>
      <c r="H109" s="313" t="s">
        <v>1284</v>
      </c>
      <c r="I109" s="313" t="s">
        <v>1254</v>
      </c>
      <c r="J109" s="313"/>
      <c r="K109" s="327"/>
    </row>
    <row r="110" ht="15" customHeight="1">
      <c r="B110" s="336"/>
      <c r="C110" s="313" t="s">
        <v>1263</v>
      </c>
      <c r="D110" s="313"/>
      <c r="E110" s="313"/>
      <c r="F110" s="335" t="s">
        <v>1250</v>
      </c>
      <c r="G110" s="313"/>
      <c r="H110" s="313" t="s">
        <v>1284</v>
      </c>
      <c r="I110" s="313" t="s">
        <v>1246</v>
      </c>
      <c r="J110" s="313">
        <v>50</v>
      </c>
      <c r="K110" s="327"/>
    </row>
    <row r="111" ht="15" customHeight="1">
      <c r="B111" s="336"/>
      <c r="C111" s="313" t="s">
        <v>1271</v>
      </c>
      <c r="D111" s="313"/>
      <c r="E111" s="313"/>
      <c r="F111" s="335" t="s">
        <v>1250</v>
      </c>
      <c r="G111" s="313"/>
      <c r="H111" s="313" t="s">
        <v>1284</v>
      </c>
      <c r="I111" s="313" t="s">
        <v>1246</v>
      </c>
      <c r="J111" s="313">
        <v>50</v>
      </c>
      <c r="K111" s="327"/>
    </row>
    <row r="112" ht="15" customHeight="1">
      <c r="B112" s="336"/>
      <c r="C112" s="313" t="s">
        <v>1269</v>
      </c>
      <c r="D112" s="313"/>
      <c r="E112" s="313"/>
      <c r="F112" s="335" t="s">
        <v>1250</v>
      </c>
      <c r="G112" s="313"/>
      <c r="H112" s="313" t="s">
        <v>1284</v>
      </c>
      <c r="I112" s="313" t="s">
        <v>1246</v>
      </c>
      <c r="J112" s="313">
        <v>50</v>
      </c>
      <c r="K112" s="327"/>
    </row>
    <row r="113" ht="15" customHeight="1">
      <c r="B113" s="336"/>
      <c r="C113" s="313" t="s">
        <v>57</v>
      </c>
      <c r="D113" s="313"/>
      <c r="E113" s="313"/>
      <c r="F113" s="335" t="s">
        <v>1244</v>
      </c>
      <c r="G113" s="313"/>
      <c r="H113" s="313" t="s">
        <v>1285</v>
      </c>
      <c r="I113" s="313" t="s">
        <v>1246</v>
      </c>
      <c r="J113" s="313">
        <v>20</v>
      </c>
      <c r="K113" s="327"/>
    </row>
    <row r="114" ht="15" customHeight="1">
      <c r="B114" s="336"/>
      <c r="C114" s="313" t="s">
        <v>1286</v>
      </c>
      <c r="D114" s="313"/>
      <c r="E114" s="313"/>
      <c r="F114" s="335" t="s">
        <v>1244</v>
      </c>
      <c r="G114" s="313"/>
      <c r="H114" s="313" t="s">
        <v>1287</v>
      </c>
      <c r="I114" s="313" t="s">
        <v>1246</v>
      </c>
      <c r="J114" s="313">
        <v>120</v>
      </c>
      <c r="K114" s="327"/>
    </row>
    <row r="115" ht="15" customHeight="1">
      <c r="B115" s="336"/>
      <c r="C115" s="313" t="s">
        <v>42</v>
      </c>
      <c r="D115" s="313"/>
      <c r="E115" s="313"/>
      <c r="F115" s="335" t="s">
        <v>1244</v>
      </c>
      <c r="G115" s="313"/>
      <c r="H115" s="313" t="s">
        <v>1288</v>
      </c>
      <c r="I115" s="313" t="s">
        <v>1279</v>
      </c>
      <c r="J115" s="313"/>
      <c r="K115" s="327"/>
    </row>
    <row r="116" ht="15" customHeight="1">
      <c r="B116" s="336"/>
      <c r="C116" s="313" t="s">
        <v>52</v>
      </c>
      <c r="D116" s="313"/>
      <c r="E116" s="313"/>
      <c r="F116" s="335" t="s">
        <v>1244</v>
      </c>
      <c r="G116" s="313"/>
      <c r="H116" s="313" t="s">
        <v>1289</v>
      </c>
      <c r="I116" s="313" t="s">
        <v>1279</v>
      </c>
      <c r="J116" s="313"/>
      <c r="K116" s="327"/>
    </row>
    <row r="117" ht="15" customHeight="1">
      <c r="B117" s="336"/>
      <c r="C117" s="313" t="s">
        <v>61</v>
      </c>
      <c r="D117" s="313"/>
      <c r="E117" s="313"/>
      <c r="F117" s="335" t="s">
        <v>1244</v>
      </c>
      <c r="G117" s="313"/>
      <c r="H117" s="313" t="s">
        <v>1290</v>
      </c>
      <c r="I117" s="313" t="s">
        <v>1291</v>
      </c>
      <c r="J117" s="313"/>
      <c r="K117" s="327"/>
    </row>
    <row r="118" ht="15" customHeight="1">
      <c r="B118" s="339"/>
      <c r="C118" s="345"/>
      <c r="D118" s="345"/>
      <c r="E118" s="345"/>
      <c r="F118" s="345"/>
      <c r="G118" s="345"/>
      <c r="H118" s="345"/>
      <c r="I118" s="345"/>
      <c r="J118" s="345"/>
      <c r="K118" s="341"/>
    </row>
    <row r="119" ht="18.75" customHeight="1">
      <c r="B119" s="346"/>
      <c r="C119" s="310"/>
      <c r="D119" s="310"/>
      <c r="E119" s="310"/>
      <c r="F119" s="347"/>
      <c r="G119" s="310"/>
      <c r="H119" s="310"/>
      <c r="I119" s="310"/>
      <c r="J119" s="310"/>
      <c r="K119" s="346"/>
    </row>
    <row r="120" ht="18.75" customHeight="1">
      <c r="B120" s="321"/>
      <c r="C120" s="321"/>
      <c r="D120" s="321"/>
      <c r="E120" s="321"/>
      <c r="F120" s="321"/>
      <c r="G120" s="321"/>
      <c r="H120" s="321"/>
      <c r="I120" s="321"/>
      <c r="J120" s="321"/>
      <c r="K120" s="321"/>
    </row>
    <row r="121" ht="7.5" customHeight="1">
      <c r="B121" s="348"/>
      <c r="C121" s="349"/>
      <c r="D121" s="349"/>
      <c r="E121" s="349"/>
      <c r="F121" s="349"/>
      <c r="G121" s="349"/>
      <c r="H121" s="349"/>
      <c r="I121" s="349"/>
      <c r="J121" s="349"/>
      <c r="K121" s="350"/>
    </row>
    <row r="122" ht="45" customHeight="1">
      <c r="B122" s="351"/>
      <c r="C122" s="304" t="s">
        <v>1292</v>
      </c>
      <c r="D122" s="304"/>
      <c r="E122" s="304"/>
      <c r="F122" s="304"/>
      <c r="G122" s="304"/>
      <c r="H122" s="304"/>
      <c r="I122" s="304"/>
      <c r="J122" s="304"/>
      <c r="K122" s="352"/>
    </row>
    <row r="123" ht="17.25" customHeight="1">
      <c r="B123" s="353"/>
      <c r="C123" s="328" t="s">
        <v>1238</v>
      </c>
      <c r="D123" s="328"/>
      <c r="E123" s="328"/>
      <c r="F123" s="328" t="s">
        <v>1239</v>
      </c>
      <c r="G123" s="329"/>
      <c r="H123" s="328" t="s">
        <v>58</v>
      </c>
      <c r="I123" s="328" t="s">
        <v>61</v>
      </c>
      <c r="J123" s="328" t="s">
        <v>1240</v>
      </c>
      <c r="K123" s="354"/>
    </row>
    <row r="124" ht="17.25" customHeight="1">
      <c r="B124" s="353"/>
      <c r="C124" s="330" t="s">
        <v>1241</v>
      </c>
      <c r="D124" s="330"/>
      <c r="E124" s="330"/>
      <c r="F124" s="331" t="s">
        <v>1242</v>
      </c>
      <c r="G124" s="332"/>
      <c r="H124" s="330"/>
      <c r="I124" s="330"/>
      <c r="J124" s="330" t="s">
        <v>1243</v>
      </c>
      <c r="K124" s="354"/>
    </row>
    <row r="125" ht="5.25" customHeight="1">
      <c r="B125" s="355"/>
      <c r="C125" s="333"/>
      <c r="D125" s="333"/>
      <c r="E125" s="333"/>
      <c r="F125" s="333"/>
      <c r="G125" s="313"/>
      <c r="H125" s="333"/>
      <c r="I125" s="333"/>
      <c r="J125" s="333"/>
      <c r="K125" s="356"/>
    </row>
    <row r="126" ht="15" customHeight="1">
      <c r="B126" s="355"/>
      <c r="C126" s="313" t="s">
        <v>1247</v>
      </c>
      <c r="D126" s="333"/>
      <c r="E126" s="333"/>
      <c r="F126" s="335" t="s">
        <v>1244</v>
      </c>
      <c r="G126" s="313"/>
      <c r="H126" s="313" t="s">
        <v>1284</v>
      </c>
      <c r="I126" s="313" t="s">
        <v>1246</v>
      </c>
      <c r="J126" s="313">
        <v>120</v>
      </c>
      <c r="K126" s="357"/>
    </row>
    <row r="127" ht="15" customHeight="1">
      <c r="B127" s="355"/>
      <c r="C127" s="313" t="s">
        <v>1293</v>
      </c>
      <c r="D127" s="313"/>
      <c r="E127" s="313"/>
      <c r="F127" s="335" t="s">
        <v>1244</v>
      </c>
      <c r="G127" s="313"/>
      <c r="H127" s="313" t="s">
        <v>1294</v>
      </c>
      <c r="I127" s="313" t="s">
        <v>1246</v>
      </c>
      <c r="J127" s="313" t="s">
        <v>1295</v>
      </c>
      <c r="K127" s="357"/>
    </row>
    <row r="128" ht="15" customHeight="1">
      <c r="B128" s="355"/>
      <c r="C128" s="313" t="s">
        <v>1192</v>
      </c>
      <c r="D128" s="313"/>
      <c r="E128" s="313"/>
      <c r="F128" s="335" t="s">
        <v>1244</v>
      </c>
      <c r="G128" s="313"/>
      <c r="H128" s="313" t="s">
        <v>1296</v>
      </c>
      <c r="I128" s="313" t="s">
        <v>1246</v>
      </c>
      <c r="J128" s="313" t="s">
        <v>1295</v>
      </c>
      <c r="K128" s="357"/>
    </row>
    <row r="129" ht="15" customHeight="1">
      <c r="B129" s="355"/>
      <c r="C129" s="313" t="s">
        <v>1255</v>
      </c>
      <c r="D129" s="313"/>
      <c r="E129" s="313"/>
      <c r="F129" s="335" t="s">
        <v>1250</v>
      </c>
      <c r="G129" s="313"/>
      <c r="H129" s="313" t="s">
        <v>1256</v>
      </c>
      <c r="I129" s="313" t="s">
        <v>1246</v>
      </c>
      <c r="J129" s="313">
        <v>15</v>
      </c>
      <c r="K129" s="357"/>
    </row>
    <row r="130" ht="15" customHeight="1">
      <c r="B130" s="355"/>
      <c r="C130" s="337" t="s">
        <v>1257</v>
      </c>
      <c r="D130" s="337"/>
      <c r="E130" s="337"/>
      <c r="F130" s="338" t="s">
        <v>1250</v>
      </c>
      <c r="G130" s="337"/>
      <c r="H130" s="337" t="s">
        <v>1258</v>
      </c>
      <c r="I130" s="337" t="s">
        <v>1246</v>
      </c>
      <c r="J130" s="337">
        <v>15</v>
      </c>
      <c r="K130" s="357"/>
    </row>
    <row r="131" ht="15" customHeight="1">
      <c r="B131" s="355"/>
      <c r="C131" s="337" t="s">
        <v>1259</v>
      </c>
      <c r="D131" s="337"/>
      <c r="E131" s="337"/>
      <c r="F131" s="338" t="s">
        <v>1250</v>
      </c>
      <c r="G131" s="337"/>
      <c r="H131" s="337" t="s">
        <v>1260</v>
      </c>
      <c r="I131" s="337" t="s">
        <v>1246</v>
      </c>
      <c r="J131" s="337">
        <v>20</v>
      </c>
      <c r="K131" s="357"/>
    </row>
    <row r="132" ht="15" customHeight="1">
      <c r="B132" s="355"/>
      <c r="C132" s="337" t="s">
        <v>1261</v>
      </c>
      <c r="D132" s="337"/>
      <c r="E132" s="337"/>
      <c r="F132" s="338" t="s">
        <v>1250</v>
      </c>
      <c r="G132" s="337"/>
      <c r="H132" s="337" t="s">
        <v>1262</v>
      </c>
      <c r="I132" s="337" t="s">
        <v>1246</v>
      </c>
      <c r="J132" s="337">
        <v>20</v>
      </c>
      <c r="K132" s="357"/>
    </row>
    <row r="133" ht="15" customHeight="1">
      <c r="B133" s="355"/>
      <c r="C133" s="313" t="s">
        <v>1249</v>
      </c>
      <c r="D133" s="313"/>
      <c r="E133" s="313"/>
      <c r="F133" s="335" t="s">
        <v>1250</v>
      </c>
      <c r="G133" s="313"/>
      <c r="H133" s="313" t="s">
        <v>1284</v>
      </c>
      <c r="I133" s="313" t="s">
        <v>1246</v>
      </c>
      <c r="J133" s="313">
        <v>50</v>
      </c>
      <c r="K133" s="357"/>
    </row>
    <row r="134" ht="15" customHeight="1">
      <c r="B134" s="355"/>
      <c r="C134" s="313" t="s">
        <v>1263</v>
      </c>
      <c r="D134" s="313"/>
      <c r="E134" s="313"/>
      <c r="F134" s="335" t="s">
        <v>1250</v>
      </c>
      <c r="G134" s="313"/>
      <c r="H134" s="313" t="s">
        <v>1284</v>
      </c>
      <c r="I134" s="313" t="s">
        <v>1246</v>
      </c>
      <c r="J134" s="313">
        <v>50</v>
      </c>
      <c r="K134" s="357"/>
    </row>
    <row r="135" ht="15" customHeight="1">
      <c r="B135" s="355"/>
      <c r="C135" s="313" t="s">
        <v>1269</v>
      </c>
      <c r="D135" s="313"/>
      <c r="E135" s="313"/>
      <c r="F135" s="335" t="s">
        <v>1250</v>
      </c>
      <c r="G135" s="313"/>
      <c r="H135" s="313" t="s">
        <v>1284</v>
      </c>
      <c r="I135" s="313" t="s">
        <v>1246</v>
      </c>
      <c r="J135" s="313">
        <v>50</v>
      </c>
      <c r="K135" s="357"/>
    </row>
    <row r="136" ht="15" customHeight="1">
      <c r="B136" s="355"/>
      <c r="C136" s="313" t="s">
        <v>1271</v>
      </c>
      <c r="D136" s="313"/>
      <c r="E136" s="313"/>
      <c r="F136" s="335" t="s">
        <v>1250</v>
      </c>
      <c r="G136" s="313"/>
      <c r="H136" s="313" t="s">
        <v>1284</v>
      </c>
      <c r="I136" s="313" t="s">
        <v>1246</v>
      </c>
      <c r="J136" s="313">
        <v>50</v>
      </c>
      <c r="K136" s="357"/>
    </row>
    <row r="137" ht="15" customHeight="1">
      <c r="B137" s="355"/>
      <c r="C137" s="313" t="s">
        <v>1272</v>
      </c>
      <c r="D137" s="313"/>
      <c r="E137" s="313"/>
      <c r="F137" s="335" t="s">
        <v>1250</v>
      </c>
      <c r="G137" s="313"/>
      <c r="H137" s="313" t="s">
        <v>1297</v>
      </c>
      <c r="I137" s="313" t="s">
        <v>1246</v>
      </c>
      <c r="J137" s="313">
        <v>255</v>
      </c>
      <c r="K137" s="357"/>
    </row>
    <row r="138" ht="15" customHeight="1">
      <c r="B138" s="355"/>
      <c r="C138" s="313" t="s">
        <v>1274</v>
      </c>
      <c r="D138" s="313"/>
      <c r="E138" s="313"/>
      <c r="F138" s="335" t="s">
        <v>1244</v>
      </c>
      <c r="G138" s="313"/>
      <c r="H138" s="313" t="s">
        <v>1298</v>
      </c>
      <c r="I138" s="313" t="s">
        <v>1276</v>
      </c>
      <c r="J138" s="313"/>
      <c r="K138" s="357"/>
    </row>
    <row r="139" ht="15" customHeight="1">
      <c r="B139" s="355"/>
      <c r="C139" s="313" t="s">
        <v>1277</v>
      </c>
      <c r="D139" s="313"/>
      <c r="E139" s="313"/>
      <c r="F139" s="335" t="s">
        <v>1244</v>
      </c>
      <c r="G139" s="313"/>
      <c r="H139" s="313" t="s">
        <v>1299</v>
      </c>
      <c r="I139" s="313" t="s">
        <v>1279</v>
      </c>
      <c r="J139" s="313"/>
      <c r="K139" s="357"/>
    </row>
    <row r="140" ht="15" customHeight="1">
      <c r="B140" s="355"/>
      <c r="C140" s="313" t="s">
        <v>1280</v>
      </c>
      <c r="D140" s="313"/>
      <c r="E140" s="313"/>
      <c r="F140" s="335" t="s">
        <v>1244</v>
      </c>
      <c r="G140" s="313"/>
      <c r="H140" s="313" t="s">
        <v>1280</v>
      </c>
      <c r="I140" s="313" t="s">
        <v>1279</v>
      </c>
      <c r="J140" s="313"/>
      <c r="K140" s="357"/>
    </row>
    <row r="141" ht="15" customHeight="1">
      <c r="B141" s="355"/>
      <c r="C141" s="313" t="s">
        <v>42</v>
      </c>
      <c r="D141" s="313"/>
      <c r="E141" s="313"/>
      <c r="F141" s="335" t="s">
        <v>1244</v>
      </c>
      <c r="G141" s="313"/>
      <c r="H141" s="313" t="s">
        <v>1300</v>
      </c>
      <c r="I141" s="313" t="s">
        <v>1279</v>
      </c>
      <c r="J141" s="313"/>
      <c r="K141" s="357"/>
    </row>
    <row r="142" ht="15" customHeight="1">
      <c r="B142" s="355"/>
      <c r="C142" s="313" t="s">
        <v>1301</v>
      </c>
      <c r="D142" s="313"/>
      <c r="E142" s="313"/>
      <c r="F142" s="335" t="s">
        <v>1244</v>
      </c>
      <c r="G142" s="313"/>
      <c r="H142" s="313" t="s">
        <v>1302</v>
      </c>
      <c r="I142" s="313" t="s">
        <v>1279</v>
      </c>
      <c r="J142" s="313"/>
      <c r="K142" s="357"/>
    </row>
    <row r="143" ht="15" customHeight="1">
      <c r="B143" s="358"/>
      <c r="C143" s="359"/>
      <c r="D143" s="359"/>
      <c r="E143" s="359"/>
      <c r="F143" s="359"/>
      <c r="G143" s="359"/>
      <c r="H143" s="359"/>
      <c r="I143" s="359"/>
      <c r="J143" s="359"/>
      <c r="K143" s="360"/>
    </row>
    <row r="144" ht="18.75" customHeight="1">
      <c r="B144" s="310"/>
      <c r="C144" s="310"/>
      <c r="D144" s="310"/>
      <c r="E144" s="310"/>
      <c r="F144" s="347"/>
      <c r="G144" s="310"/>
      <c r="H144" s="310"/>
      <c r="I144" s="310"/>
      <c r="J144" s="310"/>
      <c r="K144" s="310"/>
    </row>
    <row r="145" ht="18.75" customHeight="1">
      <c r="B145" s="321"/>
      <c r="C145" s="321"/>
      <c r="D145" s="321"/>
      <c r="E145" s="321"/>
      <c r="F145" s="321"/>
      <c r="G145" s="321"/>
      <c r="H145" s="321"/>
      <c r="I145" s="321"/>
      <c r="J145" s="321"/>
      <c r="K145" s="321"/>
    </row>
    <row r="146" ht="7.5" customHeight="1">
      <c r="B146" s="322"/>
      <c r="C146" s="323"/>
      <c r="D146" s="323"/>
      <c r="E146" s="323"/>
      <c r="F146" s="323"/>
      <c r="G146" s="323"/>
      <c r="H146" s="323"/>
      <c r="I146" s="323"/>
      <c r="J146" s="323"/>
      <c r="K146" s="324"/>
    </row>
    <row r="147" ht="45" customHeight="1">
      <c r="B147" s="325"/>
      <c r="C147" s="326" t="s">
        <v>1303</v>
      </c>
      <c r="D147" s="326"/>
      <c r="E147" s="326"/>
      <c r="F147" s="326"/>
      <c r="G147" s="326"/>
      <c r="H147" s="326"/>
      <c r="I147" s="326"/>
      <c r="J147" s="326"/>
      <c r="K147" s="327"/>
    </row>
    <row r="148" ht="17.25" customHeight="1">
      <c r="B148" s="325"/>
      <c r="C148" s="328" t="s">
        <v>1238</v>
      </c>
      <c r="D148" s="328"/>
      <c r="E148" s="328"/>
      <c r="F148" s="328" t="s">
        <v>1239</v>
      </c>
      <c r="G148" s="329"/>
      <c r="H148" s="328" t="s">
        <v>58</v>
      </c>
      <c r="I148" s="328" t="s">
        <v>61</v>
      </c>
      <c r="J148" s="328" t="s">
        <v>1240</v>
      </c>
      <c r="K148" s="327"/>
    </row>
    <row r="149" ht="17.25" customHeight="1">
      <c r="B149" s="325"/>
      <c r="C149" s="330" t="s">
        <v>1241</v>
      </c>
      <c r="D149" s="330"/>
      <c r="E149" s="330"/>
      <c r="F149" s="331" t="s">
        <v>1242</v>
      </c>
      <c r="G149" s="332"/>
      <c r="H149" s="330"/>
      <c r="I149" s="330"/>
      <c r="J149" s="330" t="s">
        <v>1243</v>
      </c>
      <c r="K149" s="327"/>
    </row>
    <row r="150" ht="5.25" customHeight="1">
      <c r="B150" s="336"/>
      <c r="C150" s="333"/>
      <c r="D150" s="333"/>
      <c r="E150" s="333"/>
      <c r="F150" s="333"/>
      <c r="G150" s="334"/>
      <c r="H150" s="333"/>
      <c r="I150" s="333"/>
      <c r="J150" s="333"/>
      <c r="K150" s="357"/>
    </row>
    <row r="151" ht="15" customHeight="1">
      <c r="B151" s="336"/>
      <c r="C151" s="361" t="s">
        <v>1247</v>
      </c>
      <c r="D151" s="313"/>
      <c r="E151" s="313"/>
      <c r="F151" s="362" t="s">
        <v>1244</v>
      </c>
      <c r="G151" s="313"/>
      <c r="H151" s="361" t="s">
        <v>1284</v>
      </c>
      <c r="I151" s="361" t="s">
        <v>1246</v>
      </c>
      <c r="J151" s="361">
        <v>120</v>
      </c>
      <c r="K151" s="357"/>
    </row>
    <row r="152" ht="15" customHeight="1">
      <c r="B152" s="336"/>
      <c r="C152" s="361" t="s">
        <v>1293</v>
      </c>
      <c r="D152" s="313"/>
      <c r="E152" s="313"/>
      <c r="F152" s="362" t="s">
        <v>1244</v>
      </c>
      <c r="G152" s="313"/>
      <c r="H152" s="361" t="s">
        <v>1304</v>
      </c>
      <c r="I152" s="361" t="s">
        <v>1246</v>
      </c>
      <c r="J152" s="361" t="s">
        <v>1295</v>
      </c>
      <c r="K152" s="357"/>
    </row>
    <row r="153" ht="15" customHeight="1">
      <c r="B153" s="336"/>
      <c r="C153" s="361" t="s">
        <v>1192</v>
      </c>
      <c r="D153" s="313"/>
      <c r="E153" s="313"/>
      <c r="F153" s="362" t="s">
        <v>1244</v>
      </c>
      <c r="G153" s="313"/>
      <c r="H153" s="361" t="s">
        <v>1305</v>
      </c>
      <c r="I153" s="361" t="s">
        <v>1246</v>
      </c>
      <c r="J153" s="361" t="s">
        <v>1295</v>
      </c>
      <c r="K153" s="357"/>
    </row>
    <row r="154" ht="15" customHeight="1">
      <c r="B154" s="336"/>
      <c r="C154" s="361" t="s">
        <v>1249</v>
      </c>
      <c r="D154" s="313"/>
      <c r="E154" s="313"/>
      <c r="F154" s="362" t="s">
        <v>1250</v>
      </c>
      <c r="G154" s="313"/>
      <c r="H154" s="361" t="s">
        <v>1284</v>
      </c>
      <c r="I154" s="361" t="s">
        <v>1246</v>
      </c>
      <c r="J154" s="361">
        <v>50</v>
      </c>
      <c r="K154" s="357"/>
    </row>
    <row r="155" ht="15" customHeight="1">
      <c r="B155" s="336"/>
      <c r="C155" s="361" t="s">
        <v>1252</v>
      </c>
      <c r="D155" s="313"/>
      <c r="E155" s="313"/>
      <c r="F155" s="362" t="s">
        <v>1244</v>
      </c>
      <c r="G155" s="313"/>
      <c r="H155" s="361" t="s">
        <v>1284</v>
      </c>
      <c r="I155" s="361" t="s">
        <v>1254</v>
      </c>
      <c r="J155" s="361"/>
      <c r="K155" s="357"/>
    </row>
    <row r="156" ht="15" customHeight="1">
      <c r="B156" s="336"/>
      <c r="C156" s="361" t="s">
        <v>1263</v>
      </c>
      <c r="D156" s="313"/>
      <c r="E156" s="313"/>
      <c r="F156" s="362" t="s">
        <v>1250</v>
      </c>
      <c r="G156" s="313"/>
      <c r="H156" s="361" t="s">
        <v>1284</v>
      </c>
      <c r="I156" s="361" t="s">
        <v>1246</v>
      </c>
      <c r="J156" s="361">
        <v>50</v>
      </c>
      <c r="K156" s="357"/>
    </row>
    <row r="157" ht="15" customHeight="1">
      <c r="B157" s="336"/>
      <c r="C157" s="361" t="s">
        <v>1271</v>
      </c>
      <c r="D157" s="313"/>
      <c r="E157" s="313"/>
      <c r="F157" s="362" t="s">
        <v>1250</v>
      </c>
      <c r="G157" s="313"/>
      <c r="H157" s="361" t="s">
        <v>1284</v>
      </c>
      <c r="I157" s="361" t="s">
        <v>1246</v>
      </c>
      <c r="J157" s="361">
        <v>50</v>
      </c>
      <c r="K157" s="357"/>
    </row>
    <row r="158" ht="15" customHeight="1">
      <c r="B158" s="336"/>
      <c r="C158" s="361" t="s">
        <v>1269</v>
      </c>
      <c r="D158" s="313"/>
      <c r="E158" s="313"/>
      <c r="F158" s="362" t="s">
        <v>1250</v>
      </c>
      <c r="G158" s="313"/>
      <c r="H158" s="361" t="s">
        <v>1284</v>
      </c>
      <c r="I158" s="361" t="s">
        <v>1246</v>
      </c>
      <c r="J158" s="361">
        <v>50</v>
      </c>
      <c r="K158" s="357"/>
    </row>
    <row r="159" ht="15" customHeight="1">
      <c r="B159" s="336"/>
      <c r="C159" s="361" t="s">
        <v>153</v>
      </c>
      <c r="D159" s="313"/>
      <c r="E159" s="313"/>
      <c r="F159" s="362" t="s">
        <v>1244</v>
      </c>
      <c r="G159" s="313"/>
      <c r="H159" s="361" t="s">
        <v>1306</v>
      </c>
      <c r="I159" s="361" t="s">
        <v>1246</v>
      </c>
      <c r="J159" s="361" t="s">
        <v>1307</v>
      </c>
      <c r="K159" s="357"/>
    </row>
    <row r="160" ht="15" customHeight="1">
      <c r="B160" s="336"/>
      <c r="C160" s="361" t="s">
        <v>1308</v>
      </c>
      <c r="D160" s="313"/>
      <c r="E160" s="313"/>
      <c r="F160" s="362" t="s">
        <v>1244</v>
      </c>
      <c r="G160" s="313"/>
      <c r="H160" s="361" t="s">
        <v>1309</v>
      </c>
      <c r="I160" s="361" t="s">
        <v>1279</v>
      </c>
      <c r="J160" s="361"/>
      <c r="K160" s="357"/>
    </row>
    <row r="161" ht="15" customHeight="1">
      <c r="B161" s="363"/>
      <c r="C161" s="345"/>
      <c r="D161" s="345"/>
      <c r="E161" s="345"/>
      <c r="F161" s="345"/>
      <c r="G161" s="345"/>
      <c r="H161" s="345"/>
      <c r="I161" s="345"/>
      <c r="J161" s="345"/>
      <c r="K161" s="364"/>
    </row>
    <row r="162" ht="18.75" customHeight="1">
      <c r="B162" s="310"/>
      <c r="C162" s="313"/>
      <c r="D162" s="313"/>
      <c r="E162" s="313"/>
      <c r="F162" s="335"/>
      <c r="G162" s="313"/>
      <c r="H162" s="313"/>
      <c r="I162" s="313"/>
      <c r="J162" s="313"/>
      <c r="K162" s="310"/>
    </row>
    <row r="163" ht="18.75" customHeight="1">
      <c r="B163" s="321"/>
      <c r="C163" s="321"/>
      <c r="D163" s="321"/>
      <c r="E163" s="321"/>
      <c r="F163" s="321"/>
      <c r="G163" s="321"/>
      <c r="H163" s="321"/>
      <c r="I163" s="321"/>
      <c r="J163" s="321"/>
      <c r="K163" s="321"/>
    </row>
    <row r="164" ht="7.5" customHeight="1">
      <c r="B164" s="300"/>
      <c r="C164" s="301"/>
      <c r="D164" s="301"/>
      <c r="E164" s="301"/>
      <c r="F164" s="301"/>
      <c r="G164" s="301"/>
      <c r="H164" s="301"/>
      <c r="I164" s="301"/>
      <c r="J164" s="301"/>
      <c r="K164" s="302"/>
    </row>
    <row r="165" ht="45" customHeight="1">
      <c r="B165" s="303"/>
      <c r="C165" s="304" t="s">
        <v>1310</v>
      </c>
      <c r="D165" s="304"/>
      <c r="E165" s="304"/>
      <c r="F165" s="304"/>
      <c r="G165" s="304"/>
      <c r="H165" s="304"/>
      <c r="I165" s="304"/>
      <c r="J165" s="304"/>
      <c r="K165" s="305"/>
    </row>
    <row r="166" ht="17.25" customHeight="1">
      <c r="B166" s="303"/>
      <c r="C166" s="328" t="s">
        <v>1238</v>
      </c>
      <c r="D166" s="328"/>
      <c r="E166" s="328"/>
      <c r="F166" s="328" t="s">
        <v>1239</v>
      </c>
      <c r="G166" s="365"/>
      <c r="H166" s="366" t="s">
        <v>58</v>
      </c>
      <c r="I166" s="366" t="s">
        <v>61</v>
      </c>
      <c r="J166" s="328" t="s">
        <v>1240</v>
      </c>
      <c r="K166" s="305"/>
    </row>
    <row r="167" ht="17.25" customHeight="1">
      <c r="B167" s="306"/>
      <c r="C167" s="330" t="s">
        <v>1241</v>
      </c>
      <c r="D167" s="330"/>
      <c r="E167" s="330"/>
      <c r="F167" s="331" t="s">
        <v>1242</v>
      </c>
      <c r="G167" s="367"/>
      <c r="H167" s="368"/>
      <c r="I167" s="368"/>
      <c r="J167" s="330" t="s">
        <v>1243</v>
      </c>
      <c r="K167" s="308"/>
    </row>
    <row r="168" ht="5.25" customHeight="1">
      <c r="B168" s="336"/>
      <c r="C168" s="333"/>
      <c r="D168" s="333"/>
      <c r="E168" s="333"/>
      <c r="F168" s="333"/>
      <c r="G168" s="334"/>
      <c r="H168" s="333"/>
      <c r="I168" s="333"/>
      <c r="J168" s="333"/>
      <c r="K168" s="357"/>
    </row>
    <row r="169" ht="15" customHeight="1">
      <c r="B169" s="336"/>
      <c r="C169" s="313" t="s">
        <v>1247</v>
      </c>
      <c r="D169" s="313"/>
      <c r="E169" s="313"/>
      <c r="F169" s="335" t="s">
        <v>1244</v>
      </c>
      <c r="G169" s="313"/>
      <c r="H169" s="313" t="s">
        <v>1284</v>
      </c>
      <c r="I169" s="313" t="s">
        <v>1246</v>
      </c>
      <c r="J169" s="313">
        <v>120</v>
      </c>
      <c r="K169" s="357"/>
    </row>
    <row r="170" ht="15" customHeight="1">
      <c r="B170" s="336"/>
      <c r="C170" s="313" t="s">
        <v>1293</v>
      </c>
      <c r="D170" s="313"/>
      <c r="E170" s="313"/>
      <c r="F170" s="335" t="s">
        <v>1244</v>
      </c>
      <c r="G170" s="313"/>
      <c r="H170" s="313" t="s">
        <v>1294</v>
      </c>
      <c r="I170" s="313" t="s">
        <v>1246</v>
      </c>
      <c r="J170" s="313" t="s">
        <v>1295</v>
      </c>
      <c r="K170" s="357"/>
    </row>
    <row r="171" ht="15" customHeight="1">
      <c r="B171" s="336"/>
      <c r="C171" s="313" t="s">
        <v>1192</v>
      </c>
      <c r="D171" s="313"/>
      <c r="E171" s="313"/>
      <c r="F171" s="335" t="s">
        <v>1244</v>
      </c>
      <c r="G171" s="313"/>
      <c r="H171" s="313" t="s">
        <v>1311</v>
      </c>
      <c r="I171" s="313" t="s">
        <v>1246</v>
      </c>
      <c r="J171" s="313" t="s">
        <v>1295</v>
      </c>
      <c r="K171" s="357"/>
    </row>
    <row r="172" ht="15" customHeight="1">
      <c r="B172" s="336"/>
      <c r="C172" s="313" t="s">
        <v>1249</v>
      </c>
      <c r="D172" s="313"/>
      <c r="E172" s="313"/>
      <c r="F172" s="335" t="s">
        <v>1250</v>
      </c>
      <c r="G172" s="313"/>
      <c r="H172" s="313" t="s">
        <v>1311</v>
      </c>
      <c r="I172" s="313" t="s">
        <v>1246</v>
      </c>
      <c r="J172" s="313">
        <v>50</v>
      </c>
      <c r="K172" s="357"/>
    </row>
    <row r="173" ht="15" customHeight="1">
      <c r="B173" s="336"/>
      <c r="C173" s="313" t="s">
        <v>1252</v>
      </c>
      <c r="D173" s="313"/>
      <c r="E173" s="313"/>
      <c r="F173" s="335" t="s">
        <v>1244</v>
      </c>
      <c r="G173" s="313"/>
      <c r="H173" s="313" t="s">
        <v>1311</v>
      </c>
      <c r="I173" s="313" t="s">
        <v>1254</v>
      </c>
      <c r="J173" s="313"/>
      <c r="K173" s="357"/>
    </row>
    <row r="174" ht="15" customHeight="1">
      <c r="B174" s="336"/>
      <c r="C174" s="313" t="s">
        <v>1263</v>
      </c>
      <c r="D174" s="313"/>
      <c r="E174" s="313"/>
      <c r="F174" s="335" t="s">
        <v>1250</v>
      </c>
      <c r="G174" s="313"/>
      <c r="H174" s="313" t="s">
        <v>1311</v>
      </c>
      <c r="I174" s="313" t="s">
        <v>1246</v>
      </c>
      <c r="J174" s="313">
        <v>50</v>
      </c>
      <c r="K174" s="357"/>
    </row>
    <row r="175" ht="15" customHeight="1">
      <c r="B175" s="336"/>
      <c r="C175" s="313" t="s">
        <v>1271</v>
      </c>
      <c r="D175" s="313"/>
      <c r="E175" s="313"/>
      <c r="F175" s="335" t="s">
        <v>1250</v>
      </c>
      <c r="G175" s="313"/>
      <c r="H175" s="313" t="s">
        <v>1311</v>
      </c>
      <c r="I175" s="313" t="s">
        <v>1246</v>
      </c>
      <c r="J175" s="313">
        <v>50</v>
      </c>
      <c r="K175" s="357"/>
    </row>
    <row r="176" ht="15" customHeight="1">
      <c r="B176" s="336"/>
      <c r="C176" s="313" t="s">
        <v>1269</v>
      </c>
      <c r="D176" s="313"/>
      <c r="E176" s="313"/>
      <c r="F176" s="335" t="s">
        <v>1250</v>
      </c>
      <c r="G176" s="313"/>
      <c r="H176" s="313" t="s">
        <v>1311</v>
      </c>
      <c r="I176" s="313" t="s">
        <v>1246</v>
      </c>
      <c r="J176" s="313">
        <v>50</v>
      </c>
      <c r="K176" s="357"/>
    </row>
    <row r="177" ht="15" customHeight="1">
      <c r="B177" s="336"/>
      <c r="C177" s="313" t="s">
        <v>164</v>
      </c>
      <c r="D177" s="313"/>
      <c r="E177" s="313"/>
      <c r="F177" s="335" t="s">
        <v>1244</v>
      </c>
      <c r="G177" s="313"/>
      <c r="H177" s="313" t="s">
        <v>1312</v>
      </c>
      <c r="I177" s="313" t="s">
        <v>1313</v>
      </c>
      <c r="J177" s="313"/>
      <c r="K177" s="357"/>
    </row>
    <row r="178" ht="15" customHeight="1">
      <c r="B178" s="336"/>
      <c r="C178" s="313" t="s">
        <v>61</v>
      </c>
      <c r="D178" s="313"/>
      <c r="E178" s="313"/>
      <c r="F178" s="335" t="s">
        <v>1244</v>
      </c>
      <c r="G178" s="313"/>
      <c r="H178" s="313" t="s">
        <v>1314</v>
      </c>
      <c r="I178" s="313" t="s">
        <v>1315</v>
      </c>
      <c r="J178" s="313">
        <v>1</v>
      </c>
      <c r="K178" s="357"/>
    </row>
    <row r="179" ht="15" customHeight="1">
      <c r="B179" s="336"/>
      <c r="C179" s="313" t="s">
        <v>57</v>
      </c>
      <c r="D179" s="313"/>
      <c r="E179" s="313"/>
      <c r="F179" s="335" t="s">
        <v>1244</v>
      </c>
      <c r="G179" s="313"/>
      <c r="H179" s="313" t="s">
        <v>1316</v>
      </c>
      <c r="I179" s="313" t="s">
        <v>1246</v>
      </c>
      <c r="J179" s="313">
        <v>20</v>
      </c>
      <c r="K179" s="357"/>
    </row>
    <row r="180" ht="15" customHeight="1">
      <c r="B180" s="336"/>
      <c r="C180" s="313" t="s">
        <v>58</v>
      </c>
      <c r="D180" s="313"/>
      <c r="E180" s="313"/>
      <c r="F180" s="335" t="s">
        <v>1244</v>
      </c>
      <c r="G180" s="313"/>
      <c r="H180" s="313" t="s">
        <v>1317</v>
      </c>
      <c r="I180" s="313" t="s">
        <v>1246</v>
      </c>
      <c r="J180" s="313">
        <v>255</v>
      </c>
      <c r="K180" s="357"/>
    </row>
    <row r="181" ht="15" customHeight="1">
      <c r="B181" s="336"/>
      <c r="C181" s="313" t="s">
        <v>165</v>
      </c>
      <c r="D181" s="313"/>
      <c r="E181" s="313"/>
      <c r="F181" s="335" t="s">
        <v>1244</v>
      </c>
      <c r="G181" s="313"/>
      <c r="H181" s="313" t="s">
        <v>1208</v>
      </c>
      <c r="I181" s="313" t="s">
        <v>1246</v>
      </c>
      <c r="J181" s="313">
        <v>10</v>
      </c>
      <c r="K181" s="357"/>
    </row>
    <row r="182" ht="15" customHeight="1">
      <c r="B182" s="336"/>
      <c r="C182" s="313" t="s">
        <v>166</v>
      </c>
      <c r="D182" s="313"/>
      <c r="E182" s="313"/>
      <c r="F182" s="335" t="s">
        <v>1244</v>
      </c>
      <c r="G182" s="313"/>
      <c r="H182" s="313" t="s">
        <v>1318</v>
      </c>
      <c r="I182" s="313" t="s">
        <v>1279</v>
      </c>
      <c r="J182" s="313"/>
      <c r="K182" s="357"/>
    </row>
    <row r="183" ht="15" customHeight="1">
      <c r="B183" s="336"/>
      <c r="C183" s="313" t="s">
        <v>1319</v>
      </c>
      <c r="D183" s="313"/>
      <c r="E183" s="313"/>
      <c r="F183" s="335" t="s">
        <v>1244</v>
      </c>
      <c r="G183" s="313"/>
      <c r="H183" s="313" t="s">
        <v>1320</v>
      </c>
      <c r="I183" s="313" t="s">
        <v>1279</v>
      </c>
      <c r="J183" s="313"/>
      <c r="K183" s="357"/>
    </row>
    <row r="184" ht="15" customHeight="1">
      <c r="B184" s="336"/>
      <c r="C184" s="313" t="s">
        <v>1308</v>
      </c>
      <c r="D184" s="313"/>
      <c r="E184" s="313"/>
      <c r="F184" s="335" t="s">
        <v>1244</v>
      </c>
      <c r="G184" s="313"/>
      <c r="H184" s="313" t="s">
        <v>1321</v>
      </c>
      <c r="I184" s="313" t="s">
        <v>1279</v>
      </c>
      <c r="J184" s="313"/>
      <c r="K184" s="357"/>
    </row>
    <row r="185" ht="15" customHeight="1">
      <c r="B185" s="336"/>
      <c r="C185" s="313" t="s">
        <v>169</v>
      </c>
      <c r="D185" s="313"/>
      <c r="E185" s="313"/>
      <c r="F185" s="335" t="s">
        <v>1250</v>
      </c>
      <c r="G185" s="313"/>
      <c r="H185" s="313" t="s">
        <v>1322</v>
      </c>
      <c r="I185" s="313" t="s">
        <v>1246</v>
      </c>
      <c r="J185" s="313">
        <v>50</v>
      </c>
      <c r="K185" s="357"/>
    </row>
    <row r="186" ht="15" customHeight="1">
      <c r="B186" s="336"/>
      <c r="C186" s="313" t="s">
        <v>1323</v>
      </c>
      <c r="D186" s="313"/>
      <c r="E186" s="313"/>
      <c r="F186" s="335" t="s">
        <v>1250</v>
      </c>
      <c r="G186" s="313"/>
      <c r="H186" s="313" t="s">
        <v>1324</v>
      </c>
      <c r="I186" s="313" t="s">
        <v>1325</v>
      </c>
      <c r="J186" s="313"/>
      <c r="K186" s="357"/>
    </row>
    <row r="187" ht="15" customHeight="1">
      <c r="B187" s="336"/>
      <c r="C187" s="313" t="s">
        <v>1326</v>
      </c>
      <c r="D187" s="313"/>
      <c r="E187" s="313"/>
      <c r="F187" s="335" t="s">
        <v>1250</v>
      </c>
      <c r="G187" s="313"/>
      <c r="H187" s="313" t="s">
        <v>1327</v>
      </c>
      <c r="I187" s="313" t="s">
        <v>1325</v>
      </c>
      <c r="J187" s="313"/>
      <c r="K187" s="357"/>
    </row>
    <row r="188" ht="15" customHeight="1">
      <c r="B188" s="336"/>
      <c r="C188" s="313" t="s">
        <v>1328</v>
      </c>
      <c r="D188" s="313"/>
      <c r="E188" s="313"/>
      <c r="F188" s="335" t="s">
        <v>1250</v>
      </c>
      <c r="G188" s="313"/>
      <c r="H188" s="313" t="s">
        <v>1329</v>
      </c>
      <c r="I188" s="313" t="s">
        <v>1325</v>
      </c>
      <c r="J188" s="313"/>
      <c r="K188" s="357"/>
    </row>
    <row r="189" ht="15" customHeight="1">
      <c r="B189" s="336"/>
      <c r="C189" s="369" t="s">
        <v>1330</v>
      </c>
      <c r="D189" s="313"/>
      <c r="E189" s="313"/>
      <c r="F189" s="335" t="s">
        <v>1250</v>
      </c>
      <c r="G189" s="313"/>
      <c r="H189" s="313" t="s">
        <v>1331</v>
      </c>
      <c r="I189" s="313" t="s">
        <v>1332</v>
      </c>
      <c r="J189" s="370" t="s">
        <v>1333</v>
      </c>
      <c r="K189" s="357"/>
    </row>
    <row r="190" ht="15" customHeight="1">
      <c r="B190" s="336"/>
      <c r="C190" s="320" t="s">
        <v>46</v>
      </c>
      <c r="D190" s="313"/>
      <c r="E190" s="313"/>
      <c r="F190" s="335" t="s">
        <v>1244</v>
      </c>
      <c r="G190" s="313"/>
      <c r="H190" s="310" t="s">
        <v>1334</v>
      </c>
      <c r="I190" s="313" t="s">
        <v>1335</v>
      </c>
      <c r="J190" s="313"/>
      <c r="K190" s="357"/>
    </row>
    <row r="191" ht="15" customHeight="1">
      <c r="B191" s="336"/>
      <c r="C191" s="320" t="s">
        <v>1336</v>
      </c>
      <c r="D191" s="313"/>
      <c r="E191" s="313"/>
      <c r="F191" s="335" t="s">
        <v>1244</v>
      </c>
      <c r="G191" s="313"/>
      <c r="H191" s="313" t="s">
        <v>1337</v>
      </c>
      <c r="I191" s="313" t="s">
        <v>1279</v>
      </c>
      <c r="J191" s="313"/>
      <c r="K191" s="357"/>
    </row>
    <row r="192" ht="15" customHeight="1">
      <c r="B192" s="336"/>
      <c r="C192" s="320" t="s">
        <v>1338</v>
      </c>
      <c r="D192" s="313"/>
      <c r="E192" s="313"/>
      <c r="F192" s="335" t="s">
        <v>1244</v>
      </c>
      <c r="G192" s="313"/>
      <c r="H192" s="313" t="s">
        <v>1339</v>
      </c>
      <c r="I192" s="313" t="s">
        <v>1279</v>
      </c>
      <c r="J192" s="313"/>
      <c r="K192" s="357"/>
    </row>
    <row r="193" ht="15" customHeight="1">
      <c r="B193" s="336"/>
      <c r="C193" s="320" t="s">
        <v>1340</v>
      </c>
      <c r="D193" s="313"/>
      <c r="E193" s="313"/>
      <c r="F193" s="335" t="s">
        <v>1250</v>
      </c>
      <c r="G193" s="313"/>
      <c r="H193" s="313" t="s">
        <v>1341</v>
      </c>
      <c r="I193" s="313" t="s">
        <v>1279</v>
      </c>
      <c r="J193" s="313"/>
      <c r="K193" s="357"/>
    </row>
    <row r="194" ht="15" customHeight="1">
      <c r="B194" s="363"/>
      <c r="C194" s="371"/>
      <c r="D194" s="345"/>
      <c r="E194" s="345"/>
      <c r="F194" s="345"/>
      <c r="G194" s="345"/>
      <c r="H194" s="345"/>
      <c r="I194" s="345"/>
      <c r="J194" s="345"/>
      <c r="K194" s="364"/>
    </row>
    <row r="195" ht="18.75" customHeight="1">
      <c r="B195" s="310"/>
      <c r="C195" s="313"/>
      <c r="D195" s="313"/>
      <c r="E195" s="313"/>
      <c r="F195" s="335"/>
      <c r="G195" s="313"/>
      <c r="H195" s="313"/>
      <c r="I195" s="313"/>
      <c r="J195" s="313"/>
      <c r="K195" s="310"/>
    </row>
    <row r="196" ht="18.75" customHeight="1">
      <c r="B196" s="310"/>
      <c r="C196" s="313"/>
      <c r="D196" s="313"/>
      <c r="E196" s="313"/>
      <c r="F196" s="335"/>
      <c r="G196" s="313"/>
      <c r="H196" s="313"/>
      <c r="I196" s="313"/>
      <c r="J196" s="313"/>
      <c r="K196" s="310"/>
    </row>
    <row r="197" ht="18.75" customHeight="1">
      <c r="B197" s="321"/>
      <c r="C197" s="321"/>
      <c r="D197" s="321"/>
      <c r="E197" s="321"/>
      <c r="F197" s="321"/>
      <c r="G197" s="321"/>
      <c r="H197" s="321"/>
      <c r="I197" s="321"/>
      <c r="J197" s="321"/>
      <c r="K197" s="321"/>
    </row>
    <row r="198" ht="13.5">
      <c r="B198" s="300"/>
      <c r="C198" s="301"/>
      <c r="D198" s="301"/>
      <c r="E198" s="301"/>
      <c r="F198" s="301"/>
      <c r="G198" s="301"/>
      <c r="H198" s="301"/>
      <c r="I198" s="301"/>
      <c r="J198" s="301"/>
      <c r="K198" s="302"/>
    </row>
    <row r="199" ht="21">
      <c r="B199" s="303"/>
      <c r="C199" s="304" t="s">
        <v>1342</v>
      </c>
      <c r="D199" s="304"/>
      <c r="E199" s="304"/>
      <c r="F199" s="304"/>
      <c r="G199" s="304"/>
      <c r="H199" s="304"/>
      <c r="I199" s="304"/>
      <c r="J199" s="304"/>
      <c r="K199" s="305"/>
    </row>
    <row r="200" ht="25.5" customHeight="1">
      <c r="B200" s="303"/>
      <c r="C200" s="372" t="s">
        <v>1343</v>
      </c>
      <c r="D200" s="372"/>
      <c r="E200" s="372"/>
      <c r="F200" s="372" t="s">
        <v>1344</v>
      </c>
      <c r="G200" s="373"/>
      <c r="H200" s="372" t="s">
        <v>1345</v>
      </c>
      <c r="I200" s="372"/>
      <c r="J200" s="372"/>
      <c r="K200" s="305"/>
    </row>
    <row r="201" ht="5.25" customHeight="1">
      <c r="B201" s="336"/>
      <c r="C201" s="333"/>
      <c r="D201" s="333"/>
      <c r="E201" s="333"/>
      <c r="F201" s="333"/>
      <c r="G201" s="313"/>
      <c r="H201" s="333"/>
      <c r="I201" s="333"/>
      <c r="J201" s="333"/>
      <c r="K201" s="357"/>
    </row>
    <row r="202" ht="15" customHeight="1">
      <c r="B202" s="336"/>
      <c r="C202" s="313" t="s">
        <v>1335</v>
      </c>
      <c r="D202" s="313"/>
      <c r="E202" s="313"/>
      <c r="F202" s="335" t="s">
        <v>47</v>
      </c>
      <c r="G202" s="313"/>
      <c r="H202" s="313" t="s">
        <v>1346</v>
      </c>
      <c r="I202" s="313"/>
      <c r="J202" s="313"/>
      <c r="K202" s="357"/>
    </row>
    <row r="203" ht="15" customHeight="1">
      <c r="B203" s="336"/>
      <c r="C203" s="342"/>
      <c r="D203" s="313"/>
      <c r="E203" s="313"/>
      <c r="F203" s="335" t="s">
        <v>48</v>
      </c>
      <c r="G203" s="313"/>
      <c r="H203" s="313" t="s">
        <v>1347</v>
      </c>
      <c r="I203" s="313"/>
      <c r="J203" s="313"/>
      <c r="K203" s="357"/>
    </row>
    <row r="204" ht="15" customHeight="1">
      <c r="B204" s="336"/>
      <c r="C204" s="342"/>
      <c r="D204" s="313"/>
      <c r="E204" s="313"/>
      <c r="F204" s="335" t="s">
        <v>51</v>
      </c>
      <c r="G204" s="313"/>
      <c r="H204" s="313" t="s">
        <v>1348</v>
      </c>
      <c r="I204" s="313"/>
      <c r="J204" s="313"/>
      <c r="K204" s="357"/>
    </row>
    <row r="205" ht="15" customHeight="1">
      <c r="B205" s="336"/>
      <c r="C205" s="313"/>
      <c r="D205" s="313"/>
      <c r="E205" s="313"/>
      <c r="F205" s="335" t="s">
        <v>49</v>
      </c>
      <c r="G205" s="313"/>
      <c r="H205" s="313" t="s">
        <v>1349</v>
      </c>
      <c r="I205" s="313"/>
      <c r="J205" s="313"/>
      <c r="K205" s="357"/>
    </row>
    <row r="206" ht="15" customHeight="1">
      <c r="B206" s="336"/>
      <c r="C206" s="313"/>
      <c r="D206" s="313"/>
      <c r="E206" s="313"/>
      <c r="F206" s="335" t="s">
        <v>50</v>
      </c>
      <c r="G206" s="313"/>
      <c r="H206" s="313" t="s">
        <v>1350</v>
      </c>
      <c r="I206" s="313"/>
      <c r="J206" s="313"/>
      <c r="K206" s="357"/>
    </row>
    <row r="207" ht="15" customHeight="1">
      <c r="B207" s="336"/>
      <c r="C207" s="313"/>
      <c r="D207" s="313"/>
      <c r="E207" s="313"/>
      <c r="F207" s="335"/>
      <c r="G207" s="313"/>
      <c r="H207" s="313"/>
      <c r="I207" s="313"/>
      <c r="J207" s="313"/>
      <c r="K207" s="357"/>
    </row>
    <row r="208" ht="15" customHeight="1">
      <c r="B208" s="336"/>
      <c r="C208" s="313" t="s">
        <v>1291</v>
      </c>
      <c r="D208" s="313"/>
      <c r="E208" s="313"/>
      <c r="F208" s="335" t="s">
        <v>85</v>
      </c>
      <c r="G208" s="313"/>
      <c r="H208" s="313" t="s">
        <v>1351</v>
      </c>
      <c r="I208" s="313"/>
      <c r="J208" s="313"/>
      <c r="K208" s="357"/>
    </row>
    <row r="209" ht="15" customHeight="1">
      <c r="B209" s="336"/>
      <c r="C209" s="342"/>
      <c r="D209" s="313"/>
      <c r="E209" s="313"/>
      <c r="F209" s="335" t="s">
        <v>1186</v>
      </c>
      <c r="G209" s="313"/>
      <c r="H209" s="313" t="s">
        <v>1187</v>
      </c>
      <c r="I209" s="313"/>
      <c r="J209" s="313"/>
      <c r="K209" s="357"/>
    </row>
    <row r="210" ht="15" customHeight="1">
      <c r="B210" s="336"/>
      <c r="C210" s="313"/>
      <c r="D210" s="313"/>
      <c r="E210" s="313"/>
      <c r="F210" s="335" t="s">
        <v>1184</v>
      </c>
      <c r="G210" s="313"/>
      <c r="H210" s="313" t="s">
        <v>1352</v>
      </c>
      <c r="I210" s="313"/>
      <c r="J210" s="313"/>
      <c r="K210" s="357"/>
    </row>
    <row r="211" ht="15" customHeight="1">
      <c r="B211" s="374"/>
      <c r="C211" s="342"/>
      <c r="D211" s="342"/>
      <c r="E211" s="342"/>
      <c r="F211" s="335" t="s">
        <v>1188</v>
      </c>
      <c r="G211" s="320"/>
      <c r="H211" s="361" t="s">
        <v>1189</v>
      </c>
      <c r="I211" s="361"/>
      <c r="J211" s="361"/>
      <c r="K211" s="375"/>
    </row>
    <row r="212" ht="15" customHeight="1">
      <c r="B212" s="374"/>
      <c r="C212" s="342"/>
      <c r="D212" s="342"/>
      <c r="E212" s="342"/>
      <c r="F212" s="335" t="s">
        <v>1190</v>
      </c>
      <c r="G212" s="320"/>
      <c r="H212" s="361" t="s">
        <v>1353</v>
      </c>
      <c r="I212" s="361"/>
      <c r="J212" s="361"/>
      <c r="K212" s="375"/>
    </row>
    <row r="213" ht="15" customHeight="1">
      <c r="B213" s="374"/>
      <c r="C213" s="342"/>
      <c r="D213" s="342"/>
      <c r="E213" s="342"/>
      <c r="F213" s="376"/>
      <c r="G213" s="320"/>
      <c r="H213" s="377"/>
      <c r="I213" s="377"/>
      <c r="J213" s="377"/>
      <c r="K213" s="375"/>
    </row>
    <row r="214" ht="15" customHeight="1">
      <c r="B214" s="374"/>
      <c r="C214" s="313" t="s">
        <v>1315</v>
      </c>
      <c r="D214" s="342"/>
      <c r="E214" s="342"/>
      <c r="F214" s="335">
        <v>1</v>
      </c>
      <c r="G214" s="320"/>
      <c r="H214" s="361" t="s">
        <v>1354</v>
      </c>
      <c r="I214" s="361"/>
      <c r="J214" s="361"/>
      <c r="K214" s="375"/>
    </row>
    <row r="215" ht="15" customHeight="1">
      <c r="B215" s="374"/>
      <c r="C215" s="342"/>
      <c r="D215" s="342"/>
      <c r="E215" s="342"/>
      <c r="F215" s="335">
        <v>2</v>
      </c>
      <c r="G215" s="320"/>
      <c r="H215" s="361" t="s">
        <v>1355</v>
      </c>
      <c r="I215" s="361"/>
      <c r="J215" s="361"/>
      <c r="K215" s="375"/>
    </row>
    <row r="216" ht="15" customHeight="1">
      <c r="B216" s="374"/>
      <c r="C216" s="342"/>
      <c r="D216" s="342"/>
      <c r="E216" s="342"/>
      <c r="F216" s="335">
        <v>3</v>
      </c>
      <c r="G216" s="320"/>
      <c r="H216" s="361" t="s">
        <v>1356</v>
      </c>
      <c r="I216" s="361"/>
      <c r="J216" s="361"/>
      <c r="K216" s="375"/>
    </row>
    <row r="217" ht="15" customHeight="1">
      <c r="B217" s="374"/>
      <c r="C217" s="342"/>
      <c r="D217" s="342"/>
      <c r="E217" s="342"/>
      <c r="F217" s="335">
        <v>4</v>
      </c>
      <c r="G217" s="320"/>
      <c r="H217" s="361" t="s">
        <v>1357</v>
      </c>
      <c r="I217" s="361"/>
      <c r="J217" s="361"/>
      <c r="K217" s="375"/>
    </row>
    <row r="218" ht="12.75" customHeight="1">
      <c r="B218" s="378"/>
      <c r="C218" s="379"/>
      <c r="D218" s="379"/>
      <c r="E218" s="379"/>
      <c r="F218" s="379"/>
      <c r="G218" s="379"/>
      <c r="H218" s="379"/>
      <c r="I218" s="379"/>
      <c r="J218" s="379"/>
      <c r="K218" s="380"/>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87</v>
      </c>
      <c r="AZ2" s="130" t="s">
        <v>119</v>
      </c>
      <c r="BA2" s="130" t="s">
        <v>20</v>
      </c>
      <c r="BB2" s="130" t="s">
        <v>20</v>
      </c>
      <c r="BC2" s="130" t="s">
        <v>120</v>
      </c>
      <c r="BD2" s="130" t="s">
        <v>88</v>
      </c>
    </row>
    <row r="3" ht="6.96" customHeight="1">
      <c r="B3" s="131"/>
      <c r="C3" s="132"/>
      <c r="D3" s="132"/>
      <c r="E3" s="132"/>
      <c r="F3" s="132"/>
      <c r="G3" s="132"/>
      <c r="H3" s="132"/>
      <c r="I3" s="133"/>
      <c r="J3" s="133"/>
      <c r="K3" s="132"/>
      <c r="L3" s="132"/>
      <c r="M3" s="21"/>
      <c r="AT3" s="18" t="s">
        <v>88</v>
      </c>
      <c r="AZ3" s="130" t="s">
        <v>121</v>
      </c>
      <c r="BA3" s="130" t="s">
        <v>20</v>
      </c>
      <c r="BB3" s="130" t="s">
        <v>20</v>
      </c>
      <c r="BC3" s="130" t="s">
        <v>122</v>
      </c>
      <c r="BD3" s="130" t="s">
        <v>88</v>
      </c>
    </row>
    <row r="4" ht="24.96" customHeight="1">
      <c r="B4" s="21"/>
      <c r="D4" s="134" t="s">
        <v>123</v>
      </c>
      <c r="M4" s="21"/>
      <c r="N4" s="135" t="s">
        <v>11</v>
      </c>
      <c r="AT4" s="18" t="s">
        <v>4</v>
      </c>
      <c r="AZ4" s="130" t="s">
        <v>124</v>
      </c>
      <c r="BA4" s="130" t="s">
        <v>20</v>
      </c>
      <c r="BB4" s="130" t="s">
        <v>20</v>
      </c>
      <c r="BC4" s="130" t="s">
        <v>125</v>
      </c>
      <c r="BD4" s="130" t="s">
        <v>88</v>
      </c>
    </row>
    <row r="5" ht="6.96" customHeight="1">
      <c r="B5" s="21"/>
      <c r="M5" s="21"/>
      <c r="AZ5" s="130" t="s">
        <v>126</v>
      </c>
      <c r="BA5" s="130" t="s">
        <v>20</v>
      </c>
      <c r="BB5" s="130" t="s">
        <v>20</v>
      </c>
      <c r="BC5" s="130" t="s">
        <v>127</v>
      </c>
      <c r="BD5" s="130" t="s">
        <v>88</v>
      </c>
    </row>
    <row r="6" ht="12" customHeight="1">
      <c r="B6" s="21"/>
      <c r="D6" s="136" t="s">
        <v>17</v>
      </c>
      <c r="M6" s="21"/>
      <c r="AZ6" s="130" t="s">
        <v>128</v>
      </c>
      <c r="BA6" s="130" t="s">
        <v>20</v>
      </c>
      <c r="BB6" s="130" t="s">
        <v>20</v>
      </c>
      <c r="BC6" s="130" t="s">
        <v>129</v>
      </c>
      <c r="BD6" s="130" t="s">
        <v>88</v>
      </c>
    </row>
    <row r="7" ht="16.5" customHeight="1">
      <c r="B7" s="21"/>
      <c r="E7" s="137" t="str">
        <f>'Rekapitulace stavby'!K6</f>
        <v>Trnávka,Trnava u Zlína, dílčí úpravy toku</v>
      </c>
      <c r="F7" s="136"/>
      <c r="G7" s="136"/>
      <c r="H7" s="136"/>
      <c r="M7" s="21"/>
      <c r="AZ7" s="130" t="s">
        <v>130</v>
      </c>
      <c r="BA7" s="130" t="s">
        <v>20</v>
      </c>
      <c r="BB7" s="130" t="s">
        <v>20</v>
      </c>
      <c r="BC7" s="130" t="s">
        <v>131</v>
      </c>
      <c r="BD7" s="130" t="s">
        <v>88</v>
      </c>
    </row>
    <row r="8" s="1" customFormat="1" ht="12" customHeight="1">
      <c r="B8" s="44"/>
      <c r="D8" s="136" t="s">
        <v>132</v>
      </c>
      <c r="I8" s="138"/>
      <c r="J8" s="138"/>
      <c r="M8" s="44"/>
      <c r="AZ8" s="130" t="s">
        <v>133</v>
      </c>
      <c r="BA8" s="130" t="s">
        <v>20</v>
      </c>
      <c r="BB8" s="130" t="s">
        <v>20</v>
      </c>
      <c r="BC8" s="130" t="s">
        <v>134</v>
      </c>
      <c r="BD8" s="130" t="s">
        <v>88</v>
      </c>
    </row>
    <row r="9" s="1" customFormat="1" ht="36.96" customHeight="1">
      <c r="B9" s="44"/>
      <c r="E9" s="139" t="s">
        <v>135</v>
      </c>
      <c r="F9" s="1"/>
      <c r="G9" s="1"/>
      <c r="H9" s="1"/>
      <c r="I9" s="138"/>
      <c r="J9" s="138"/>
      <c r="M9" s="44"/>
      <c r="AZ9" s="130" t="s">
        <v>136</v>
      </c>
      <c r="BA9" s="130" t="s">
        <v>20</v>
      </c>
      <c r="BB9" s="130" t="s">
        <v>20</v>
      </c>
      <c r="BC9" s="130" t="s">
        <v>137</v>
      </c>
      <c r="BD9" s="130" t="s">
        <v>88</v>
      </c>
    </row>
    <row r="10" s="1" customFormat="1">
      <c r="B10" s="44"/>
      <c r="I10" s="138"/>
      <c r="J10" s="138"/>
      <c r="M10" s="44"/>
      <c r="AZ10" s="130" t="s">
        <v>138</v>
      </c>
      <c r="BA10" s="130" t="s">
        <v>20</v>
      </c>
      <c r="BB10" s="130" t="s">
        <v>20</v>
      </c>
      <c r="BC10" s="130" t="s">
        <v>139</v>
      </c>
      <c r="BD10" s="130" t="s">
        <v>88</v>
      </c>
    </row>
    <row r="11" s="1" customFormat="1" ht="12" customHeight="1">
      <c r="B11" s="44"/>
      <c r="D11" s="136" t="s">
        <v>19</v>
      </c>
      <c r="F11" s="140" t="s">
        <v>20</v>
      </c>
      <c r="I11" s="141" t="s">
        <v>21</v>
      </c>
      <c r="J11" s="142" t="s">
        <v>20</v>
      </c>
      <c r="M11" s="44"/>
      <c r="AZ11" s="130" t="s">
        <v>140</v>
      </c>
      <c r="BA11" s="130" t="s">
        <v>20</v>
      </c>
      <c r="BB11" s="130" t="s">
        <v>20</v>
      </c>
      <c r="BC11" s="130" t="s">
        <v>141</v>
      </c>
      <c r="BD11" s="130" t="s">
        <v>88</v>
      </c>
    </row>
    <row r="12" s="1" customFormat="1" ht="12" customHeight="1">
      <c r="B12" s="44"/>
      <c r="D12" s="136" t="s">
        <v>22</v>
      </c>
      <c r="F12" s="140" t="s">
        <v>23</v>
      </c>
      <c r="I12" s="141" t="s">
        <v>24</v>
      </c>
      <c r="J12" s="143" t="str">
        <f>'Rekapitulace stavby'!AN8</f>
        <v>16. 9. 2019</v>
      </c>
      <c r="M12" s="44"/>
      <c r="AZ12" s="130" t="s">
        <v>142</v>
      </c>
      <c r="BA12" s="130" t="s">
        <v>20</v>
      </c>
      <c r="BB12" s="130" t="s">
        <v>20</v>
      </c>
      <c r="BC12" s="130" t="s">
        <v>143</v>
      </c>
      <c r="BD12" s="130" t="s">
        <v>88</v>
      </c>
    </row>
    <row r="13" s="1" customFormat="1" ht="10.8" customHeight="1">
      <c r="B13" s="44"/>
      <c r="I13" s="138"/>
      <c r="J13" s="138"/>
      <c r="M13" s="44"/>
      <c r="AZ13" s="130" t="s">
        <v>144</v>
      </c>
      <c r="BA13" s="130" t="s">
        <v>20</v>
      </c>
      <c r="BB13" s="130" t="s">
        <v>20</v>
      </c>
      <c r="BC13" s="130" t="s">
        <v>145</v>
      </c>
      <c r="BD13" s="130" t="s">
        <v>88</v>
      </c>
    </row>
    <row r="14" s="1" customFormat="1" ht="12" customHeight="1">
      <c r="B14" s="44"/>
      <c r="D14" s="136" t="s">
        <v>26</v>
      </c>
      <c r="I14" s="141" t="s">
        <v>27</v>
      </c>
      <c r="J14" s="142" t="s">
        <v>28</v>
      </c>
      <c r="M14" s="44"/>
      <c r="AZ14" s="130" t="s">
        <v>146</v>
      </c>
      <c r="BA14" s="130" t="s">
        <v>20</v>
      </c>
      <c r="BB14" s="130" t="s">
        <v>20</v>
      </c>
      <c r="BC14" s="130" t="s">
        <v>147</v>
      </c>
      <c r="BD14" s="130" t="s">
        <v>88</v>
      </c>
    </row>
    <row r="15" s="1" customFormat="1" ht="18" customHeight="1">
      <c r="B15" s="44"/>
      <c r="E15" s="140" t="s">
        <v>29</v>
      </c>
      <c r="I15" s="141" t="s">
        <v>30</v>
      </c>
      <c r="J15" s="142" t="s">
        <v>31</v>
      </c>
      <c r="M15" s="44"/>
      <c r="AZ15" s="130" t="s">
        <v>148</v>
      </c>
      <c r="BA15" s="130" t="s">
        <v>20</v>
      </c>
      <c r="BB15" s="130" t="s">
        <v>20</v>
      </c>
      <c r="BC15" s="130" t="s">
        <v>149</v>
      </c>
      <c r="BD15" s="130" t="s">
        <v>88</v>
      </c>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ROUND(K86,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ROUND((SUM(BE86:BE383)),  2)</f>
        <v>0</v>
      </c>
      <c r="I35" s="154">
        <v>0.20999999999999999</v>
      </c>
      <c r="J35" s="138"/>
      <c r="K35" s="148">
        <f>ROUND(((SUM(BE86:BE383))*I35),  2)</f>
        <v>0</v>
      </c>
      <c r="M35" s="44"/>
    </row>
    <row r="36" s="1" customFormat="1" ht="14.4" customHeight="1">
      <c r="B36" s="44"/>
      <c r="E36" s="136" t="s">
        <v>48</v>
      </c>
      <c r="F36" s="148">
        <f>ROUND((SUM(BF86:BF383)),  2)</f>
        <v>0</v>
      </c>
      <c r="I36" s="154">
        <v>0.14999999999999999</v>
      </c>
      <c r="J36" s="138"/>
      <c r="K36" s="148">
        <f>ROUND(((SUM(BF86:BF383))*I36),  2)</f>
        <v>0</v>
      </c>
      <c r="M36" s="44"/>
    </row>
    <row r="37" hidden="1" s="1" customFormat="1" ht="14.4" customHeight="1">
      <c r="B37" s="44"/>
      <c r="E37" s="136" t="s">
        <v>49</v>
      </c>
      <c r="F37" s="148">
        <f>ROUND((SUM(BG86:BG383)),  2)</f>
        <v>0</v>
      </c>
      <c r="I37" s="154">
        <v>0.20999999999999999</v>
      </c>
      <c r="J37" s="138"/>
      <c r="K37" s="148">
        <f>0</f>
        <v>0</v>
      </c>
      <c r="M37" s="44"/>
    </row>
    <row r="38" hidden="1" s="1" customFormat="1" ht="14.4" customHeight="1">
      <c r="B38" s="44"/>
      <c r="E38" s="136" t="s">
        <v>50</v>
      </c>
      <c r="F38" s="148">
        <f>ROUND((SUM(BH86:BH383)),  2)</f>
        <v>0</v>
      </c>
      <c r="I38" s="154">
        <v>0.14999999999999999</v>
      </c>
      <c r="J38" s="138"/>
      <c r="K38" s="148">
        <f>0</f>
        <v>0</v>
      </c>
      <c r="M38" s="44"/>
    </row>
    <row r="39" hidden="1" s="1" customFormat="1" ht="14.4" customHeight="1">
      <c r="B39" s="44"/>
      <c r="E39" s="136" t="s">
        <v>51</v>
      </c>
      <c r="F39" s="148">
        <f>ROUND((SUM(BI86:BI383)),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18030-33XT-DM-SO01 - Dílčí úpravy toku - SO 01</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Q86</f>
        <v>0</v>
      </c>
      <c r="J61" s="176">
        <f>R86</f>
        <v>0</v>
      </c>
      <c r="K61" s="102">
        <f>K86</f>
        <v>0</v>
      </c>
      <c r="L61" s="40"/>
      <c r="M61" s="44"/>
      <c r="AU61" s="18" t="s">
        <v>157</v>
      </c>
    </row>
    <row r="62" s="8" customFormat="1" ht="24.96" customHeight="1">
      <c r="B62" s="177"/>
      <c r="C62" s="178"/>
      <c r="D62" s="179" t="s">
        <v>158</v>
      </c>
      <c r="E62" s="180"/>
      <c r="F62" s="180"/>
      <c r="G62" s="180"/>
      <c r="H62" s="180"/>
      <c r="I62" s="181">
        <f>Q87</f>
        <v>0</v>
      </c>
      <c r="J62" s="181">
        <f>R87</f>
        <v>0</v>
      </c>
      <c r="K62" s="182">
        <f>K87</f>
        <v>0</v>
      </c>
      <c r="L62" s="178"/>
      <c r="M62" s="183"/>
    </row>
    <row r="63" s="9" customFormat="1" ht="19.92" customHeight="1">
      <c r="B63" s="184"/>
      <c r="C63" s="185"/>
      <c r="D63" s="186" t="s">
        <v>159</v>
      </c>
      <c r="E63" s="187"/>
      <c r="F63" s="187"/>
      <c r="G63" s="187"/>
      <c r="H63" s="187"/>
      <c r="I63" s="188">
        <f>Q88</f>
        <v>0</v>
      </c>
      <c r="J63" s="188">
        <f>R88</f>
        <v>0</v>
      </c>
      <c r="K63" s="189">
        <f>K88</f>
        <v>0</v>
      </c>
      <c r="L63" s="185"/>
      <c r="M63" s="190"/>
    </row>
    <row r="64" s="9" customFormat="1" ht="19.92" customHeight="1">
      <c r="B64" s="184"/>
      <c r="C64" s="185"/>
      <c r="D64" s="186" t="s">
        <v>160</v>
      </c>
      <c r="E64" s="187"/>
      <c r="F64" s="187"/>
      <c r="G64" s="187"/>
      <c r="H64" s="187"/>
      <c r="I64" s="188">
        <f>Q319</f>
        <v>0</v>
      </c>
      <c r="J64" s="188">
        <f>R319</f>
        <v>0</v>
      </c>
      <c r="K64" s="189">
        <f>K319</f>
        <v>0</v>
      </c>
      <c r="L64" s="185"/>
      <c r="M64" s="190"/>
    </row>
    <row r="65" s="9" customFormat="1" ht="19.92" customHeight="1">
      <c r="B65" s="184"/>
      <c r="C65" s="185"/>
      <c r="D65" s="186" t="s">
        <v>161</v>
      </c>
      <c r="E65" s="187"/>
      <c r="F65" s="187"/>
      <c r="G65" s="187"/>
      <c r="H65" s="187"/>
      <c r="I65" s="188">
        <f>Q372</f>
        <v>0</v>
      </c>
      <c r="J65" s="188">
        <f>R372</f>
        <v>0</v>
      </c>
      <c r="K65" s="189">
        <f>K372</f>
        <v>0</v>
      </c>
      <c r="L65" s="185"/>
      <c r="M65" s="190"/>
    </row>
    <row r="66" s="9" customFormat="1" ht="19.92" customHeight="1">
      <c r="B66" s="184"/>
      <c r="C66" s="185"/>
      <c r="D66" s="186" t="s">
        <v>162</v>
      </c>
      <c r="E66" s="187"/>
      <c r="F66" s="187"/>
      <c r="G66" s="187"/>
      <c r="H66" s="187"/>
      <c r="I66" s="188">
        <f>Q380</f>
        <v>0</v>
      </c>
      <c r="J66" s="188">
        <f>R380</f>
        <v>0</v>
      </c>
      <c r="K66" s="189">
        <f>K380</f>
        <v>0</v>
      </c>
      <c r="L66" s="185"/>
      <c r="M66" s="190"/>
    </row>
    <row r="67" s="1" customFormat="1" ht="21.84" customHeight="1">
      <c r="B67" s="39"/>
      <c r="C67" s="40"/>
      <c r="D67" s="40"/>
      <c r="E67" s="40"/>
      <c r="F67" s="40"/>
      <c r="G67" s="40"/>
      <c r="H67" s="40"/>
      <c r="I67" s="138"/>
      <c r="J67" s="138"/>
      <c r="K67" s="40"/>
      <c r="L67" s="40"/>
      <c r="M67" s="44"/>
    </row>
    <row r="68" s="1" customFormat="1" ht="6.96" customHeight="1">
      <c r="B68" s="59"/>
      <c r="C68" s="60"/>
      <c r="D68" s="60"/>
      <c r="E68" s="60"/>
      <c r="F68" s="60"/>
      <c r="G68" s="60"/>
      <c r="H68" s="60"/>
      <c r="I68" s="165"/>
      <c r="J68" s="165"/>
      <c r="K68" s="60"/>
      <c r="L68" s="60"/>
      <c r="M68" s="44"/>
    </row>
    <row r="72" s="1" customFormat="1" ht="6.96" customHeight="1">
      <c r="B72" s="61"/>
      <c r="C72" s="62"/>
      <c r="D72" s="62"/>
      <c r="E72" s="62"/>
      <c r="F72" s="62"/>
      <c r="G72" s="62"/>
      <c r="H72" s="62"/>
      <c r="I72" s="168"/>
      <c r="J72" s="168"/>
      <c r="K72" s="62"/>
      <c r="L72" s="62"/>
      <c r="M72" s="44"/>
    </row>
    <row r="73" s="1" customFormat="1" ht="24.96" customHeight="1">
      <c r="B73" s="39"/>
      <c r="C73" s="24" t="s">
        <v>163</v>
      </c>
      <c r="D73" s="40"/>
      <c r="E73" s="40"/>
      <c r="F73" s="40"/>
      <c r="G73" s="40"/>
      <c r="H73" s="40"/>
      <c r="I73" s="138"/>
      <c r="J73" s="138"/>
      <c r="K73" s="40"/>
      <c r="L73" s="40"/>
      <c r="M73" s="44"/>
    </row>
    <row r="74" s="1" customFormat="1" ht="6.96" customHeight="1">
      <c r="B74" s="39"/>
      <c r="C74" s="40"/>
      <c r="D74" s="40"/>
      <c r="E74" s="40"/>
      <c r="F74" s="40"/>
      <c r="G74" s="40"/>
      <c r="H74" s="40"/>
      <c r="I74" s="138"/>
      <c r="J74" s="138"/>
      <c r="K74" s="40"/>
      <c r="L74" s="40"/>
      <c r="M74" s="44"/>
    </row>
    <row r="75" s="1" customFormat="1" ht="12" customHeight="1">
      <c r="B75" s="39"/>
      <c r="C75" s="33" t="s">
        <v>17</v>
      </c>
      <c r="D75" s="40"/>
      <c r="E75" s="40"/>
      <c r="F75" s="40"/>
      <c r="G75" s="40"/>
      <c r="H75" s="40"/>
      <c r="I75" s="138"/>
      <c r="J75" s="138"/>
      <c r="K75" s="40"/>
      <c r="L75" s="40"/>
      <c r="M75" s="44"/>
    </row>
    <row r="76" s="1" customFormat="1" ht="16.5" customHeight="1">
      <c r="B76" s="39"/>
      <c r="C76" s="40"/>
      <c r="D76" s="40"/>
      <c r="E76" s="169" t="str">
        <f>E7</f>
        <v>Trnávka,Trnava u Zlína, dílčí úpravy toku</v>
      </c>
      <c r="F76" s="33"/>
      <c r="G76" s="33"/>
      <c r="H76" s="33"/>
      <c r="I76" s="138"/>
      <c r="J76" s="138"/>
      <c r="K76" s="40"/>
      <c r="L76" s="40"/>
      <c r="M76" s="44"/>
    </row>
    <row r="77" s="1" customFormat="1" ht="12" customHeight="1">
      <c r="B77" s="39"/>
      <c r="C77" s="33" t="s">
        <v>132</v>
      </c>
      <c r="D77" s="40"/>
      <c r="E77" s="40"/>
      <c r="F77" s="40"/>
      <c r="G77" s="40"/>
      <c r="H77" s="40"/>
      <c r="I77" s="138"/>
      <c r="J77" s="138"/>
      <c r="K77" s="40"/>
      <c r="L77" s="40"/>
      <c r="M77" s="44"/>
    </row>
    <row r="78" s="1" customFormat="1" ht="16.5" customHeight="1">
      <c r="B78" s="39"/>
      <c r="C78" s="40"/>
      <c r="D78" s="40"/>
      <c r="E78" s="69" t="str">
        <f>E9</f>
        <v>18030-33XT-DM-SO01 - Dílčí úpravy toku - SO 01</v>
      </c>
      <c r="F78" s="40"/>
      <c r="G78" s="40"/>
      <c r="H78" s="40"/>
      <c r="I78" s="138"/>
      <c r="J78" s="138"/>
      <c r="K78" s="40"/>
      <c r="L78" s="40"/>
      <c r="M78" s="44"/>
    </row>
    <row r="79" s="1" customFormat="1" ht="6.96" customHeight="1">
      <c r="B79" s="39"/>
      <c r="C79" s="40"/>
      <c r="D79" s="40"/>
      <c r="E79" s="40"/>
      <c r="F79" s="40"/>
      <c r="G79" s="40"/>
      <c r="H79" s="40"/>
      <c r="I79" s="138"/>
      <c r="J79" s="138"/>
      <c r="K79" s="40"/>
      <c r="L79" s="40"/>
      <c r="M79" s="44"/>
    </row>
    <row r="80" s="1" customFormat="1" ht="12" customHeight="1">
      <c r="B80" s="39"/>
      <c r="C80" s="33" t="s">
        <v>22</v>
      </c>
      <c r="D80" s="40"/>
      <c r="E80" s="40"/>
      <c r="F80" s="28" t="str">
        <f>F12</f>
        <v>k.ú. Trnava u Zlína</v>
      </c>
      <c r="G80" s="40"/>
      <c r="H80" s="40"/>
      <c r="I80" s="141" t="s">
        <v>24</v>
      </c>
      <c r="J80" s="143" t="str">
        <f>IF(J12="","",J12)</f>
        <v>16. 9. 2019</v>
      </c>
      <c r="K80" s="40"/>
      <c r="L80" s="40"/>
      <c r="M80" s="44"/>
    </row>
    <row r="81" s="1" customFormat="1" ht="6.96" customHeight="1">
      <c r="B81" s="39"/>
      <c r="C81" s="40"/>
      <c r="D81" s="40"/>
      <c r="E81" s="40"/>
      <c r="F81" s="40"/>
      <c r="G81" s="40"/>
      <c r="H81" s="40"/>
      <c r="I81" s="138"/>
      <c r="J81" s="138"/>
      <c r="K81" s="40"/>
      <c r="L81" s="40"/>
      <c r="M81" s="44"/>
    </row>
    <row r="82" s="1" customFormat="1" ht="27.9" customHeight="1">
      <c r="B82" s="39"/>
      <c r="C82" s="33" t="s">
        <v>26</v>
      </c>
      <c r="D82" s="40"/>
      <c r="E82" s="40"/>
      <c r="F82" s="28" t="str">
        <f>E15</f>
        <v>Povodí Moravy, s.p.</v>
      </c>
      <c r="G82" s="40"/>
      <c r="H82" s="40"/>
      <c r="I82" s="141" t="s">
        <v>34</v>
      </c>
      <c r="J82" s="170" t="str">
        <f>E21</f>
        <v>Regioprojekt Brno, s.r.o</v>
      </c>
      <c r="K82" s="40"/>
      <c r="L82" s="40"/>
      <c r="M82" s="44"/>
    </row>
    <row r="83" s="1" customFormat="1" ht="15.15" customHeight="1">
      <c r="B83" s="39"/>
      <c r="C83" s="33" t="s">
        <v>32</v>
      </c>
      <c r="D83" s="40"/>
      <c r="E83" s="40"/>
      <c r="F83" s="28" t="str">
        <f>IF(E18="","",E18)</f>
        <v>Vyplň údaj</v>
      </c>
      <c r="G83" s="40"/>
      <c r="H83" s="40"/>
      <c r="I83" s="141" t="s">
        <v>38</v>
      </c>
      <c r="J83" s="170" t="str">
        <f>E24</f>
        <v>Ing. Michal Doubek</v>
      </c>
      <c r="K83" s="40"/>
      <c r="L83" s="40"/>
      <c r="M83" s="44"/>
    </row>
    <row r="84" s="1" customFormat="1" ht="10.32" customHeight="1">
      <c r="B84" s="39"/>
      <c r="C84" s="40"/>
      <c r="D84" s="40"/>
      <c r="E84" s="40"/>
      <c r="F84" s="40"/>
      <c r="G84" s="40"/>
      <c r="H84" s="40"/>
      <c r="I84" s="138"/>
      <c r="J84" s="138"/>
      <c r="K84" s="40"/>
      <c r="L84" s="40"/>
      <c r="M84" s="44"/>
    </row>
    <row r="85" s="10" customFormat="1" ht="29.28" customHeight="1">
      <c r="B85" s="191"/>
      <c r="C85" s="192" t="s">
        <v>164</v>
      </c>
      <c r="D85" s="193" t="s">
        <v>61</v>
      </c>
      <c r="E85" s="193" t="s">
        <v>57</v>
      </c>
      <c r="F85" s="193" t="s">
        <v>58</v>
      </c>
      <c r="G85" s="193" t="s">
        <v>165</v>
      </c>
      <c r="H85" s="193" t="s">
        <v>166</v>
      </c>
      <c r="I85" s="194" t="s">
        <v>167</v>
      </c>
      <c r="J85" s="194" t="s">
        <v>168</v>
      </c>
      <c r="K85" s="193" t="s">
        <v>156</v>
      </c>
      <c r="L85" s="195" t="s">
        <v>169</v>
      </c>
      <c r="M85" s="196"/>
      <c r="N85" s="92" t="s">
        <v>20</v>
      </c>
      <c r="O85" s="93" t="s">
        <v>46</v>
      </c>
      <c r="P85" s="93" t="s">
        <v>170</v>
      </c>
      <c r="Q85" s="93" t="s">
        <v>171</v>
      </c>
      <c r="R85" s="93" t="s">
        <v>172</v>
      </c>
      <c r="S85" s="93" t="s">
        <v>173</v>
      </c>
      <c r="T85" s="93" t="s">
        <v>174</v>
      </c>
      <c r="U85" s="93" t="s">
        <v>175</v>
      </c>
      <c r="V85" s="93" t="s">
        <v>176</v>
      </c>
      <c r="W85" s="93" t="s">
        <v>177</v>
      </c>
      <c r="X85" s="93" t="s">
        <v>178</v>
      </c>
      <c r="Y85" s="94" t="s">
        <v>179</v>
      </c>
    </row>
    <row r="86" s="1" customFormat="1" ht="22.8" customHeight="1">
      <c r="B86" s="39"/>
      <c r="C86" s="99" t="s">
        <v>180</v>
      </c>
      <c r="D86" s="40"/>
      <c r="E86" s="40"/>
      <c r="F86" s="40"/>
      <c r="G86" s="40"/>
      <c r="H86" s="40"/>
      <c r="I86" s="138"/>
      <c r="J86" s="138"/>
      <c r="K86" s="197">
        <f>BK86</f>
        <v>0</v>
      </c>
      <c r="L86" s="40"/>
      <c r="M86" s="44"/>
      <c r="N86" s="95"/>
      <c r="O86" s="96"/>
      <c r="P86" s="96"/>
      <c r="Q86" s="198">
        <f>Q87</f>
        <v>0</v>
      </c>
      <c r="R86" s="198">
        <f>R87</f>
        <v>0</v>
      </c>
      <c r="S86" s="96"/>
      <c r="T86" s="199">
        <f>T87</f>
        <v>0</v>
      </c>
      <c r="U86" s="96"/>
      <c r="V86" s="199">
        <f>V87</f>
        <v>537.61195799999996</v>
      </c>
      <c r="W86" s="96"/>
      <c r="X86" s="199">
        <f>X87</f>
        <v>20.566000000000003</v>
      </c>
      <c r="Y86" s="97"/>
      <c r="AT86" s="18" t="s">
        <v>77</v>
      </c>
      <c r="AU86" s="18" t="s">
        <v>157</v>
      </c>
      <c r="BK86" s="200">
        <f>BK87</f>
        <v>0</v>
      </c>
    </row>
    <row r="87" s="11" customFormat="1" ht="25.92" customHeight="1">
      <c r="B87" s="201"/>
      <c r="C87" s="202"/>
      <c r="D87" s="203" t="s">
        <v>77</v>
      </c>
      <c r="E87" s="204" t="s">
        <v>181</v>
      </c>
      <c r="F87" s="204" t="s">
        <v>182</v>
      </c>
      <c r="G87" s="202"/>
      <c r="H87" s="202"/>
      <c r="I87" s="205"/>
      <c r="J87" s="205"/>
      <c r="K87" s="206">
        <f>BK87</f>
        <v>0</v>
      </c>
      <c r="L87" s="202"/>
      <c r="M87" s="207"/>
      <c r="N87" s="208"/>
      <c r="O87" s="209"/>
      <c r="P87" s="209"/>
      <c r="Q87" s="210">
        <f>Q88+Q319+Q372+Q380</f>
        <v>0</v>
      </c>
      <c r="R87" s="210">
        <f>R88+R319+R372+R380</f>
        <v>0</v>
      </c>
      <c r="S87" s="209"/>
      <c r="T87" s="211">
        <f>T88+T319+T372+T380</f>
        <v>0</v>
      </c>
      <c r="U87" s="209"/>
      <c r="V87" s="211">
        <f>V88+V319+V372+V380</f>
        <v>537.61195799999996</v>
      </c>
      <c r="W87" s="209"/>
      <c r="X87" s="211">
        <f>X88+X319+X372+X380</f>
        <v>20.566000000000003</v>
      </c>
      <c r="Y87" s="212"/>
      <c r="AR87" s="213" t="s">
        <v>86</v>
      </c>
      <c r="AT87" s="214" t="s">
        <v>77</v>
      </c>
      <c r="AU87" s="214" t="s">
        <v>78</v>
      </c>
      <c r="AY87" s="213" t="s">
        <v>183</v>
      </c>
      <c r="BK87" s="215">
        <f>BK88+BK319+BK372+BK380</f>
        <v>0</v>
      </c>
    </row>
    <row r="88" s="11" customFormat="1" ht="22.8" customHeight="1">
      <c r="B88" s="201"/>
      <c r="C88" s="202"/>
      <c r="D88" s="203" t="s">
        <v>77</v>
      </c>
      <c r="E88" s="216" t="s">
        <v>86</v>
      </c>
      <c r="F88" s="216" t="s">
        <v>184</v>
      </c>
      <c r="G88" s="202"/>
      <c r="H88" s="202"/>
      <c r="I88" s="205"/>
      <c r="J88" s="205"/>
      <c r="K88" s="217">
        <f>BK88</f>
        <v>0</v>
      </c>
      <c r="L88" s="202"/>
      <c r="M88" s="207"/>
      <c r="N88" s="208"/>
      <c r="O88" s="209"/>
      <c r="P88" s="209"/>
      <c r="Q88" s="210">
        <f>SUM(Q89:Q318)</f>
        <v>0</v>
      </c>
      <c r="R88" s="210">
        <f>SUM(R89:R318)</f>
        <v>0</v>
      </c>
      <c r="S88" s="209"/>
      <c r="T88" s="211">
        <f>SUM(T89:T318)</f>
        <v>0</v>
      </c>
      <c r="U88" s="209"/>
      <c r="V88" s="211">
        <f>SUM(V89:V318)</f>
        <v>0.010278000000000001</v>
      </c>
      <c r="W88" s="209"/>
      <c r="X88" s="211">
        <f>SUM(X89:X318)</f>
        <v>20.566000000000003</v>
      </c>
      <c r="Y88" s="212"/>
      <c r="AR88" s="213" t="s">
        <v>86</v>
      </c>
      <c r="AT88" s="214" t="s">
        <v>77</v>
      </c>
      <c r="AU88" s="214" t="s">
        <v>86</v>
      </c>
      <c r="AY88" s="213" t="s">
        <v>183</v>
      </c>
      <c r="BK88" s="215">
        <f>SUM(BK89:BK318)</f>
        <v>0</v>
      </c>
    </row>
    <row r="89" s="1" customFormat="1" ht="24" customHeight="1">
      <c r="B89" s="39"/>
      <c r="C89" s="218" t="s">
        <v>86</v>
      </c>
      <c r="D89" s="218" t="s">
        <v>185</v>
      </c>
      <c r="E89" s="219" t="s">
        <v>186</v>
      </c>
      <c r="F89" s="220" t="s">
        <v>187</v>
      </c>
      <c r="G89" s="221" t="s">
        <v>188</v>
      </c>
      <c r="H89" s="222">
        <v>0.02</v>
      </c>
      <c r="I89" s="223"/>
      <c r="J89" s="223"/>
      <c r="K89" s="224">
        <f>ROUND(P89*H89,2)</f>
        <v>0</v>
      </c>
      <c r="L89" s="220" t="s">
        <v>189</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88</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190</v>
      </c>
    </row>
    <row r="90" s="1" customFormat="1">
      <c r="B90" s="39"/>
      <c r="C90" s="40"/>
      <c r="D90" s="232" t="s">
        <v>191</v>
      </c>
      <c r="E90" s="40"/>
      <c r="F90" s="233" t="s">
        <v>192</v>
      </c>
      <c r="G90" s="40"/>
      <c r="H90" s="40"/>
      <c r="I90" s="138"/>
      <c r="J90" s="138"/>
      <c r="K90" s="40"/>
      <c r="L90" s="40"/>
      <c r="M90" s="44"/>
      <c r="N90" s="234"/>
      <c r="O90" s="84"/>
      <c r="P90" s="84"/>
      <c r="Q90" s="84"/>
      <c r="R90" s="84"/>
      <c r="S90" s="84"/>
      <c r="T90" s="84"/>
      <c r="U90" s="84"/>
      <c r="V90" s="84"/>
      <c r="W90" s="84"/>
      <c r="X90" s="84"/>
      <c r="Y90" s="85"/>
      <c r="AT90" s="18" t="s">
        <v>191</v>
      </c>
      <c r="AU90" s="18" t="s">
        <v>88</v>
      </c>
    </row>
    <row r="91" s="1" customFormat="1">
      <c r="B91" s="39"/>
      <c r="C91" s="40"/>
      <c r="D91" s="232" t="s">
        <v>193</v>
      </c>
      <c r="E91" s="40"/>
      <c r="F91" s="235" t="s">
        <v>194</v>
      </c>
      <c r="G91" s="40"/>
      <c r="H91" s="40"/>
      <c r="I91" s="138"/>
      <c r="J91" s="138"/>
      <c r="K91" s="40"/>
      <c r="L91" s="40"/>
      <c r="M91" s="44"/>
      <c r="N91" s="234"/>
      <c r="O91" s="84"/>
      <c r="P91" s="84"/>
      <c r="Q91" s="84"/>
      <c r="R91" s="84"/>
      <c r="S91" s="84"/>
      <c r="T91" s="84"/>
      <c r="U91" s="84"/>
      <c r="V91" s="84"/>
      <c r="W91" s="84"/>
      <c r="X91" s="84"/>
      <c r="Y91" s="85"/>
      <c r="AT91" s="18" t="s">
        <v>193</v>
      </c>
      <c r="AU91" s="18" t="s">
        <v>88</v>
      </c>
    </row>
    <row r="92" s="12" customFormat="1">
      <c r="B92" s="236"/>
      <c r="C92" s="237"/>
      <c r="D92" s="232" t="s">
        <v>195</v>
      </c>
      <c r="E92" s="238" t="s">
        <v>20</v>
      </c>
      <c r="F92" s="239" t="s">
        <v>196</v>
      </c>
      <c r="G92" s="237"/>
      <c r="H92" s="240">
        <v>0.02</v>
      </c>
      <c r="I92" s="241"/>
      <c r="J92" s="241"/>
      <c r="K92" s="237"/>
      <c r="L92" s="237"/>
      <c r="M92" s="242"/>
      <c r="N92" s="243"/>
      <c r="O92" s="244"/>
      <c r="P92" s="244"/>
      <c r="Q92" s="244"/>
      <c r="R92" s="244"/>
      <c r="S92" s="244"/>
      <c r="T92" s="244"/>
      <c r="U92" s="244"/>
      <c r="V92" s="244"/>
      <c r="W92" s="244"/>
      <c r="X92" s="244"/>
      <c r="Y92" s="245"/>
      <c r="AT92" s="246" t="s">
        <v>195</v>
      </c>
      <c r="AU92" s="246" t="s">
        <v>88</v>
      </c>
      <c r="AV92" s="12" t="s">
        <v>88</v>
      </c>
      <c r="AW92" s="12" t="s">
        <v>5</v>
      </c>
      <c r="AX92" s="12" t="s">
        <v>78</v>
      </c>
      <c r="AY92" s="246" t="s">
        <v>183</v>
      </c>
    </row>
    <row r="93" s="13" customFormat="1">
      <c r="B93" s="247"/>
      <c r="C93" s="248"/>
      <c r="D93" s="232" t="s">
        <v>195</v>
      </c>
      <c r="E93" s="249" t="s">
        <v>142</v>
      </c>
      <c r="F93" s="250" t="s">
        <v>197</v>
      </c>
      <c r="G93" s="248"/>
      <c r="H93" s="251">
        <v>0.02</v>
      </c>
      <c r="I93" s="252"/>
      <c r="J93" s="252"/>
      <c r="K93" s="248"/>
      <c r="L93" s="248"/>
      <c r="M93" s="253"/>
      <c r="N93" s="254"/>
      <c r="O93" s="255"/>
      <c r="P93" s="255"/>
      <c r="Q93" s="255"/>
      <c r="R93" s="255"/>
      <c r="S93" s="255"/>
      <c r="T93" s="255"/>
      <c r="U93" s="255"/>
      <c r="V93" s="255"/>
      <c r="W93" s="255"/>
      <c r="X93" s="255"/>
      <c r="Y93" s="256"/>
      <c r="AT93" s="257" t="s">
        <v>195</v>
      </c>
      <c r="AU93" s="257" t="s">
        <v>88</v>
      </c>
      <c r="AV93" s="13" t="s">
        <v>129</v>
      </c>
      <c r="AW93" s="13" t="s">
        <v>5</v>
      </c>
      <c r="AX93" s="13" t="s">
        <v>86</v>
      </c>
      <c r="AY93" s="257" t="s">
        <v>183</v>
      </c>
    </row>
    <row r="94" s="1" customFormat="1" ht="24" customHeight="1">
      <c r="B94" s="39"/>
      <c r="C94" s="218" t="s">
        <v>88</v>
      </c>
      <c r="D94" s="258" t="s">
        <v>185</v>
      </c>
      <c r="E94" s="219" t="s">
        <v>198</v>
      </c>
      <c r="F94" s="220" t="s">
        <v>199</v>
      </c>
      <c r="G94" s="221" t="s">
        <v>200</v>
      </c>
      <c r="H94" s="222">
        <v>46</v>
      </c>
      <c r="I94" s="223"/>
      <c r="J94" s="223"/>
      <c r="K94" s="224">
        <f>ROUND(P94*H94,2)</f>
        <v>0</v>
      </c>
      <c r="L94" s="220" t="s">
        <v>189</v>
      </c>
      <c r="M94" s="44"/>
      <c r="N94" s="225" t="s">
        <v>20</v>
      </c>
      <c r="O94" s="226" t="s">
        <v>47</v>
      </c>
      <c r="P94" s="227">
        <f>I94+J94</f>
        <v>0</v>
      </c>
      <c r="Q94" s="227">
        <f>ROUND(I94*H94,2)</f>
        <v>0</v>
      </c>
      <c r="R94" s="227">
        <f>ROUND(J94*H94,2)</f>
        <v>0</v>
      </c>
      <c r="S94" s="84"/>
      <c r="T94" s="228">
        <f>S94*H94</f>
        <v>0</v>
      </c>
      <c r="U94" s="228">
        <v>5.0000000000000002E-05</v>
      </c>
      <c r="V94" s="228">
        <f>U94*H94</f>
        <v>0.0023</v>
      </c>
      <c r="W94" s="228">
        <v>0</v>
      </c>
      <c r="X94" s="228">
        <f>W94*H94</f>
        <v>0</v>
      </c>
      <c r="Y94" s="229" t="s">
        <v>20</v>
      </c>
      <c r="AR94" s="230" t="s">
        <v>129</v>
      </c>
      <c r="AT94" s="230" t="s">
        <v>185</v>
      </c>
      <c r="AU94" s="230" t="s">
        <v>88</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201</v>
      </c>
    </row>
    <row r="95" s="1" customFormat="1">
      <c r="B95" s="39"/>
      <c r="C95" s="40"/>
      <c r="D95" s="232" t="s">
        <v>191</v>
      </c>
      <c r="E95" s="40"/>
      <c r="F95" s="233" t="s">
        <v>202</v>
      </c>
      <c r="G95" s="40"/>
      <c r="H95" s="40"/>
      <c r="I95" s="138"/>
      <c r="J95" s="138"/>
      <c r="K95" s="40"/>
      <c r="L95" s="40"/>
      <c r="M95" s="44"/>
      <c r="N95" s="234"/>
      <c r="O95" s="84"/>
      <c r="P95" s="84"/>
      <c r="Q95" s="84"/>
      <c r="R95" s="84"/>
      <c r="S95" s="84"/>
      <c r="T95" s="84"/>
      <c r="U95" s="84"/>
      <c r="V95" s="84"/>
      <c r="W95" s="84"/>
      <c r="X95" s="84"/>
      <c r="Y95" s="85"/>
      <c r="AT95" s="18" t="s">
        <v>191</v>
      </c>
      <c r="AU95" s="18" t="s">
        <v>88</v>
      </c>
    </row>
    <row r="96" s="1" customFormat="1">
      <c r="B96" s="39"/>
      <c r="C96" s="40"/>
      <c r="D96" s="232" t="s">
        <v>193</v>
      </c>
      <c r="E96" s="40"/>
      <c r="F96" s="235" t="s">
        <v>203</v>
      </c>
      <c r="G96" s="40"/>
      <c r="H96" s="40"/>
      <c r="I96" s="138"/>
      <c r="J96" s="138"/>
      <c r="K96" s="40"/>
      <c r="L96" s="40"/>
      <c r="M96" s="44"/>
      <c r="N96" s="234"/>
      <c r="O96" s="84"/>
      <c r="P96" s="84"/>
      <c r="Q96" s="84"/>
      <c r="R96" s="84"/>
      <c r="S96" s="84"/>
      <c r="T96" s="84"/>
      <c r="U96" s="84"/>
      <c r="V96" s="84"/>
      <c r="W96" s="84"/>
      <c r="X96" s="84"/>
      <c r="Y96" s="85"/>
      <c r="AT96" s="18" t="s">
        <v>193</v>
      </c>
      <c r="AU96" s="18" t="s">
        <v>88</v>
      </c>
    </row>
    <row r="97" s="12" customFormat="1">
      <c r="B97" s="236"/>
      <c r="C97" s="237"/>
      <c r="D97" s="232" t="s">
        <v>195</v>
      </c>
      <c r="E97" s="238" t="s">
        <v>20</v>
      </c>
      <c r="F97" s="239" t="s">
        <v>204</v>
      </c>
      <c r="G97" s="237"/>
      <c r="H97" s="240">
        <v>46</v>
      </c>
      <c r="I97" s="241"/>
      <c r="J97" s="241"/>
      <c r="K97" s="237"/>
      <c r="L97" s="237"/>
      <c r="M97" s="242"/>
      <c r="N97" s="243"/>
      <c r="O97" s="244"/>
      <c r="P97" s="244"/>
      <c r="Q97" s="244"/>
      <c r="R97" s="244"/>
      <c r="S97" s="244"/>
      <c r="T97" s="244"/>
      <c r="U97" s="244"/>
      <c r="V97" s="244"/>
      <c r="W97" s="244"/>
      <c r="X97" s="244"/>
      <c r="Y97" s="245"/>
      <c r="AT97" s="246" t="s">
        <v>195</v>
      </c>
      <c r="AU97" s="246" t="s">
        <v>88</v>
      </c>
      <c r="AV97" s="12" t="s">
        <v>88</v>
      </c>
      <c r="AW97" s="12" t="s">
        <v>5</v>
      </c>
      <c r="AX97" s="12" t="s">
        <v>78</v>
      </c>
      <c r="AY97" s="246" t="s">
        <v>183</v>
      </c>
    </row>
    <row r="98" s="13" customFormat="1">
      <c r="B98" s="247"/>
      <c r="C98" s="248"/>
      <c r="D98" s="232" t="s">
        <v>195</v>
      </c>
      <c r="E98" s="249" t="s">
        <v>121</v>
      </c>
      <c r="F98" s="250" t="s">
        <v>197</v>
      </c>
      <c r="G98" s="248"/>
      <c r="H98" s="251">
        <v>46</v>
      </c>
      <c r="I98" s="252"/>
      <c r="J98" s="252"/>
      <c r="K98" s="248"/>
      <c r="L98" s="248"/>
      <c r="M98" s="253"/>
      <c r="N98" s="254"/>
      <c r="O98" s="255"/>
      <c r="P98" s="255"/>
      <c r="Q98" s="255"/>
      <c r="R98" s="255"/>
      <c r="S98" s="255"/>
      <c r="T98" s="255"/>
      <c r="U98" s="255"/>
      <c r="V98" s="255"/>
      <c r="W98" s="255"/>
      <c r="X98" s="255"/>
      <c r="Y98" s="256"/>
      <c r="AT98" s="257" t="s">
        <v>195</v>
      </c>
      <c r="AU98" s="257" t="s">
        <v>88</v>
      </c>
      <c r="AV98" s="13" t="s">
        <v>129</v>
      </c>
      <c r="AW98" s="13" t="s">
        <v>5</v>
      </c>
      <c r="AX98" s="13" t="s">
        <v>86</v>
      </c>
      <c r="AY98" s="257" t="s">
        <v>183</v>
      </c>
    </row>
    <row r="99" s="1" customFormat="1" ht="24" customHeight="1">
      <c r="B99" s="39"/>
      <c r="C99" s="218" t="s">
        <v>205</v>
      </c>
      <c r="D99" s="258" t="s">
        <v>185</v>
      </c>
      <c r="E99" s="219" t="s">
        <v>206</v>
      </c>
      <c r="F99" s="220" t="s">
        <v>207</v>
      </c>
      <c r="G99" s="221" t="s">
        <v>200</v>
      </c>
      <c r="H99" s="222">
        <v>19</v>
      </c>
      <c r="I99" s="223"/>
      <c r="J99" s="223"/>
      <c r="K99" s="224">
        <f>ROUND(P99*H99,2)</f>
        <v>0</v>
      </c>
      <c r="L99" s="220" t="s">
        <v>189</v>
      </c>
      <c r="M99" s="44"/>
      <c r="N99" s="225" t="s">
        <v>20</v>
      </c>
      <c r="O99" s="226" t="s">
        <v>47</v>
      </c>
      <c r="P99" s="227">
        <f>I99+J99</f>
        <v>0</v>
      </c>
      <c r="Q99" s="227">
        <f>ROUND(I99*H99,2)</f>
        <v>0</v>
      </c>
      <c r="R99" s="227">
        <f>ROUND(J99*H99,2)</f>
        <v>0</v>
      </c>
      <c r="S99" s="84"/>
      <c r="T99" s="228">
        <f>S99*H99</f>
        <v>0</v>
      </c>
      <c r="U99" s="228">
        <v>5.0000000000000002E-05</v>
      </c>
      <c r="V99" s="228">
        <f>U99*H99</f>
        <v>0.00095</v>
      </c>
      <c r="W99" s="228">
        <v>0</v>
      </c>
      <c r="X99" s="228">
        <f>W99*H99</f>
        <v>0</v>
      </c>
      <c r="Y99" s="229" t="s">
        <v>20</v>
      </c>
      <c r="AR99" s="230" t="s">
        <v>129</v>
      </c>
      <c r="AT99" s="230" t="s">
        <v>185</v>
      </c>
      <c r="AU99" s="230" t="s">
        <v>88</v>
      </c>
      <c r="AY99" s="18" t="s">
        <v>183</v>
      </c>
      <c r="BE99" s="231">
        <f>IF(O99="základní",K99,0)</f>
        <v>0</v>
      </c>
      <c r="BF99" s="231">
        <f>IF(O99="snížená",K99,0)</f>
        <v>0</v>
      </c>
      <c r="BG99" s="231">
        <f>IF(O99="zákl. přenesená",K99,0)</f>
        <v>0</v>
      </c>
      <c r="BH99" s="231">
        <f>IF(O99="sníž. přenesená",K99,0)</f>
        <v>0</v>
      </c>
      <c r="BI99" s="231">
        <f>IF(O99="nulová",K99,0)</f>
        <v>0</v>
      </c>
      <c r="BJ99" s="18" t="s">
        <v>86</v>
      </c>
      <c r="BK99" s="231">
        <f>ROUND(P99*H99,2)</f>
        <v>0</v>
      </c>
      <c r="BL99" s="18" t="s">
        <v>129</v>
      </c>
      <c r="BM99" s="230" t="s">
        <v>208</v>
      </c>
    </row>
    <row r="100" s="1" customFormat="1">
      <c r="B100" s="39"/>
      <c r="C100" s="40"/>
      <c r="D100" s="232" t="s">
        <v>191</v>
      </c>
      <c r="E100" s="40"/>
      <c r="F100" s="233" t="s">
        <v>209</v>
      </c>
      <c r="G100" s="40"/>
      <c r="H100" s="40"/>
      <c r="I100" s="138"/>
      <c r="J100" s="138"/>
      <c r="K100" s="40"/>
      <c r="L100" s="40"/>
      <c r="M100" s="44"/>
      <c r="N100" s="234"/>
      <c r="O100" s="84"/>
      <c r="P100" s="84"/>
      <c r="Q100" s="84"/>
      <c r="R100" s="84"/>
      <c r="S100" s="84"/>
      <c r="T100" s="84"/>
      <c r="U100" s="84"/>
      <c r="V100" s="84"/>
      <c r="W100" s="84"/>
      <c r="X100" s="84"/>
      <c r="Y100" s="85"/>
      <c r="AT100" s="18" t="s">
        <v>191</v>
      </c>
      <c r="AU100" s="18" t="s">
        <v>88</v>
      </c>
    </row>
    <row r="101" s="1" customFormat="1">
      <c r="B101" s="39"/>
      <c r="C101" s="40"/>
      <c r="D101" s="232" t="s">
        <v>193</v>
      </c>
      <c r="E101" s="40"/>
      <c r="F101" s="235" t="s">
        <v>203</v>
      </c>
      <c r="G101" s="40"/>
      <c r="H101" s="40"/>
      <c r="I101" s="138"/>
      <c r="J101" s="138"/>
      <c r="K101" s="40"/>
      <c r="L101" s="40"/>
      <c r="M101" s="44"/>
      <c r="N101" s="234"/>
      <c r="O101" s="84"/>
      <c r="P101" s="84"/>
      <c r="Q101" s="84"/>
      <c r="R101" s="84"/>
      <c r="S101" s="84"/>
      <c r="T101" s="84"/>
      <c r="U101" s="84"/>
      <c r="V101" s="84"/>
      <c r="W101" s="84"/>
      <c r="X101" s="84"/>
      <c r="Y101" s="85"/>
      <c r="AT101" s="18" t="s">
        <v>193</v>
      </c>
      <c r="AU101" s="18" t="s">
        <v>88</v>
      </c>
    </row>
    <row r="102" s="12" customFormat="1">
      <c r="B102" s="236"/>
      <c r="C102" s="237"/>
      <c r="D102" s="232" t="s">
        <v>195</v>
      </c>
      <c r="E102" s="238" t="s">
        <v>20</v>
      </c>
      <c r="F102" s="239" t="s">
        <v>210</v>
      </c>
      <c r="G102" s="237"/>
      <c r="H102" s="240">
        <v>19</v>
      </c>
      <c r="I102" s="241"/>
      <c r="J102" s="241"/>
      <c r="K102" s="237"/>
      <c r="L102" s="237"/>
      <c r="M102" s="242"/>
      <c r="N102" s="243"/>
      <c r="O102" s="244"/>
      <c r="P102" s="244"/>
      <c r="Q102" s="244"/>
      <c r="R102" s="244"/>
      <c r="S102" s="244"/>
      <c r="T102" s="244"/>
      <c r="U102" s="244"/>
      <c r="V102" s="244"/>
      <c r="W102" s="244"/>
      <c r="X102" s="244"/>
      <c r="Y102" s="245"/>
      <c r="AT102" s="246" t="s">
        <v>195</v>
      </c>
      <c r="AU102" s="246" t="s">
        <v>88</v>
      </c>
      <c r="AV102" s="12" t="s">
        <v>88</v>
      </c>
      <c r="AW102" s="12" t="s">
        <v>5</v>
      </c>
      <c r="AX102" s="12" t="s">
        <v>78</v>
      </c>
      <c r="AY102" s="246" t="s">
        <v>183</v>
      </c>
    </row>
    <row r="103" s="13" customFormat="1">
      <c r="B103" s="247"/>
      <c r="C103" s="248"/>
      <c r="D103" s="232" t="s">
        <v>195</v>
      </c>
      <c r="E103" s="249" t="s">
        <v>124</v>
      </c>
      <c r="F103" s="250" t="s">
        <v>197</v>
      </c>
      <c r="G103" s="248"/>
      <c r="H103" s="251">
        <v>19</v>
      </c>
      <c r="I103" s="252"/>
      <c r="J103" s="252"/>
      <c r="K103" s="248"/>
      <c r="L103" s="248"/>
      <c r="M103" s="253"/>
      <c r="N103" s="254"/>
      <c r="O103" s="255"/>
      <c r="P103" s="255"/>
      <c r="Q103" s="255"/>
      <c r="R103" s="255"/>
      <c r="S103" s="255"/>
      <c r="T103" s="255"/>
      <c r="U103" s="255"/>
      <c r="V103" s="255"/>
      <c r="W103" s="255"/>
      <c r="X103" s="255"/>
      <c r="Y103" s="256"/>
      <c r="AT103" s="257" t="s">
        <v>195</v>
      </c>
      <c r="AU103" s="257" t="s">
        <v>88</v>
      </c>
      <c r="AV103" s="13" t="s">
        <v>129</v>
      </c>
      <c r="AW103" s="13" t="s">
        <v>5</v>
      </c>
      <c r="AX103" s="13" t="s">
        <v>86</v>
      </c>
      <c r="AY103" s="257" t="s">
        <v>183</v>
      </c>
    </row>
    <row r="104" s="1" customFormat="1" ht="24" customHeight="1">
      <c r="B104" s="39"/>
      <c r="C104" s="218" t="s">
        <v>129</v>
      </c>
      <c r="D104" s="258" t="s">
        <v>185</v>
      </c>
      <c r="E104" s="219" t="s">
        <v>211</v>
      </c>
      <c r="F104" s="220" t="s">
        <v>212</v>
      </c>
      <c r="G104" s="221" t="s">
        <v>200</v>
      </c>
      <c r="H104" s="222">
        <v>5</v>
      </c>
      <c r="I104" s="223"/>
      <c r="J104" s="223"/>
      <c r="K104" s="224">
        <f>ROUND(P104*H104,2)</f>
        <v>0</v>
      </c>
      <c r="L104" s="220" t="s">
        <v>189</v>
      </c>
      <c r="M104" s="44"/>
      <c r="N104" s="225" t="s">
        <v>20</v>
      </c>
      <c r="O104" s="226" t="s">
        <v>47</v>
      </c>
      <c r="P104" s="227">
        <f>I104+J104</f>
        <v>0</v>
      </c>
      <c r="Q104" s="227">
        <f>ROUND(I104*H104,2)</f>
        <v>0</v>
      </c>
      <c r="R104" s="227">
        <f>ROUND(J104*H104,2)</f>
        <v>0</v>
      </c>
      <c r="S104" s="84"/>
      <c r="T104" s="228">
        <f>S104*H104</f>
        <v>0</v>
      </c>
      <c r="U104" s="228">
        <v>9.0000000000000006E-05</v>
      </c>
      <c r="V104" s="228">
        <f>U104*H104</f>
        <v>0.00045000000000000004</v>
      </c>
      <c r="W104" s="228">
        <v>0</v>
      </c>
      <c r="X104" s="228">
        <f>W104*H104</f>
        <v>0</v>
      </c>
      <c r="Y104" s="229" t="s">
        <v>20</v>
      </c>
      <c r="AR104" s="230" t="s">
        <v>129</v>
      </c>
      <c r="AT104" s="230" t="s">
        <v>185</v>
      </c>
      <c r="AU104" s="230" t="s">
        <v>88</v>
      </c>
      <c r="AY104" s="18" t="s">
        <v>183</v>
      </c>
      <c r="BE104" s="231">
        <f>IF(O104="základní",K104,0)</f>
        <v>0</v>
      </c>
      <c r="BF104" s="231">
        <f>IF(O104="snížená",K104,0)</f>
        <v>0</v>
      </c>
      <c r="BG104" s="231">
        <f>IF(O104="zákl. přenesená",K104,0)</f>
        <v>0</v>
      </c>
      <c r="BH104" s="231">
        <f>IF(O104="sníž. přenesená",K104,0)</f>
        <v>0</v>
      </c>
      <c r="BI104" s="231">
        <f>IF(O104="nulová",K104,0)</f>
        <v>0</v>
      </c>
      <c r="BJ104" s="18" t="s">
        <v>86</v>
      </c>
      <c r="BK104" s="231">
        <f>ROUND(P104*H104,2)</f>
        <v>0</v>
      </c>
      <c r="BL104" s="18" t="s">
        <v>129</v>
      </c>
      <c r="BM104" s="230" t="s">
        <v>213</v>
      </c>
    </row>
    <row r="105" s="1" customFormat="1">
      <c r="B105" s="39"/>
      <c r="C105" s="40"/>
      <c r="D105" s="232" t="s">
        <v>191</v>
      </c>
      <c r="E105" s="40"/>
      <c r="F105" s="233" t="s">
        <v>214</v>
      </c>
      <c r="G105" s="40"/>
      <c r="H105" s="40"/>
      <c r="I105" s="138"/>
      <c r="J105" s="138"/>
      <c r="K105" s="40"/>
      <c r="L105" s="40"/>
      <c r="M105" s="44"/>
      <c r="N105" s="234"/>
      <c r="O105" s="84"/>
      <c r="P105" s="84"/>
      <c r="Q105" s="84"/>
      <c r="R105" s="84"/>
      <c r="S105" s="84"/>
      <c r="T105" s="84"/>
      <c r="U105" s="84"/>
      <c r="V105" s="84"/>
      <c r="W105" s="84"/>
      <c r="X105" s="84"/>
      <c r="Y105" s="85"/>
      <c r="AT105" s="18" t="s">
        <v>191</v>
      </c>
      <c r="AU105" s="18" t="s">
        <v>88</v>
      </c>
    </row>
    <row r="106" s="1" customFormat="1">
      <c r="B106" s="39"/>
      <c r="C106" s="40"/>
      <c r="D106" s="232" t="s">
        <v>193</v>
      </c>
      <c r="E106" s="40"/>
      <c r="F106" s="235" t="s">
        <v>203</v>
      </c>
      <c r="G106" s="40"/>
      <c r="H106" s="40"/>
      <c r="I106" s="138"/>
      <c r="J106" s="138"/>
      <c r="K106" s="40"/>
      <c r="L106" s="40"/>
      <c r="M106" s="44"/>
      <c r="N106" s="234"/>
      <c r="O106" s="84"/>
      <c r="P106" s="84"/>
      <c r="Q106" s="84"/>
      <c r="R106" s="84"/>
      <c r="S106" s="84"/>
      <c r="T106" s="84"/>
      <c r="U106" s="84"/>
      <c r="V106" s="84"/>
      <c r="W106" s="84"/>
      <c r="X106" s="84"/>
      <c r="Y106" s="85"/>
      <c r="AT106" s="18" t="s">
        <v>193</v>
      </c>
      <c r="AU106" s="18" t="s">
        <v>88</v>
      </c>
    </row>
    <row r="107" s="12" customFormat="1">
      <c r="B107" s="236"/>
      <c r="C107" s="237"/>
      <c r="D107" s="232" t="s">
        <v>195</v>
      </c>
      <c r="E107" s="238" t="s">
        <v>20</v>
      </c>
      <c r="F107" s="239" t="s">
        <v>215</v>
      </c>
      <c r="G107" s="237"/>
      <c r="H107" s="240">
        <v>5</v>
      </c>
      <c r="I107" s="241"/>
      <c r="J107" s="241"/>
      <c r="K107" s="237"/>
      <c r="L107" s="237"/>
      <c r="M107" s="242"/>
      <c r="N107" s="243"/>
      <c r="O107" s="244"/>
      <c r="P107" s="244"/>
      <c r="Q107" s="244"/>
      <c r="R107" s="244"/>
      <c r="S107" s="244"/>
      <c r="T107" s="244"/>
      <c r="U107" s="244"/>
      <c r="V107" s="244"/>
      <c r="W107" s="244"/>
      <c r="X107" s="244"/>
      <c r="Y107" s="245"/>
      <c r="AT107" s="246" t="s">
        <v>195</v>
      </c>
      <c r="AU107" s="246" t="s">
        <v>88</v>
      </c>
      <c r="AV107" s="12" t="s">
        <v>88</v>
      </c>
      <c r="AW107" s="12" t="s">
        <v>5</v>
      </c>
      <c r="AX107" s="12" t="s">
        <v>78</v>
      </c>
      <c r="AY107" s="246" t="s">
        <v>183</v>
      </c>
    </row>
    <row r="108" s="13" customFormat="1">
      <c r="B108" s="247"/>
      <c r="C108" s="248"/>
      <c r="D108" s="232" t="s">
        <v>195</v>
      </c>
      <c r="E108" s="249" t="s">
        <v>126</v>
      </c>
      <c r="F108" s="250" t="s">
        <v>197</v>
      </c>
      <c r="G108" s="248"/>
      <c r="H108" s="251">
        <v>5</v>
      </c>
      <c r="I108" s="252"/>
      <c r="J108" s="252"/>
      <c r="K108" s="248"/>
      <c r="L108" s="248"/>
      <c r="M108" s="253"/>
      <c r="N108" s="254"/>
      <c r="O108" s="255"/>
      <c r="P108" s="255"/>
      <c r="Q108" s="255"/>
      <c r="R108" s="255"/>
      <c r="S108" s="255"/>
      <c r="T108" s="255"/>
      <c r="U108" s="255"/>
      <c r="V108" s="255"/>
      <c r="W108" s="255"/>
      <c r="X108" s="255"/>
      <c r="Y108" s="256"/>
      <c r="AT108" s="257" t="s">
        <v>195</v>
      </c>
      <c r="AU108" s="257" t="s">
        <v>88</v>
      </c>
      <c r="AV108" s="13" t="s">
        <v>129</v>
      </c>
      <c r="AW108" s="13" t="s">
        <v>5</v>
      </c>
      <c r="AX108" s="13" t="s">
        <v>86</v>
      </c>
      <c r="AY108" s="257" t="s">
        <v>183</v>
      </c>
    </row>
    <row r="109" s="1" customFormat="1" ht="24" customHeight="1">
      <c r="B109" s="39"/>
      <c r="C109" s="218" t="s">
        <v>127</v>
      </c>
      <c r="D109" s="258" t="s">
        <v>185</v>
      </c>
      <c r="E109" s="219" t="s">
        <v>216</v>
      </c>
      <c r="F109" s="220" t="s">
        <v>217</v>
      </c>
      <c r="G109" s="221" t="s">
        <v>200</v>
      </c>
      <c r="H109" s="222">
        <v>4</v>
      </c>
      <c r="I109" s="223"/>
      <c r="J109" s="223"/>
      <c r="K109" s="224">
        <f>ROUND(P109*H109,2)</f>
        <v>0</v>
      </c>
      <c r="L109" s="220" t="s">
        <v>189</v>
      </c>
      <c r="M109" s="44"/>
      <c r="N109" s="225" t="s">
        <v>20</v>
      </c>
      <c r="O109" s="226" t="s">
        <v>47</v>
      </c>
      <c r="P109" s="227">
        <f>I109+J109</f>
        <v>0</v>
      </c>
      <c r="Q109" s="227">
        <f>ROUND(I109*H109,2)</f>
        <v>0</v>
      </c>
      <c r="R109" s="227">
        <f>ROUND(J109*H109,2)</f>
        <v>0</v>
      </c>
      <c r="S109" s="84"/>
      <c r="T109" s="228">
        <f>S109*H109</f>
        <v>0</v>
      </c>
      <c r="U109" s="228">
        <v>9.0000000000000006E-05</v>
      </c>
      <c r="V109" s="228">
        <f>U109*H109</f>
        <v>0.00036000000000000002</v>
      </c>
      <c r="W109" s="228">
        <v>0</v>
      </c>
      <c r="X109" s="228">
        <f>W109*H109</f>
        <v>0</v>
      </c>
      <c r="Y109" s="229" t="s">
        <v>20</v>
      </c>
      <c r="AR109" s="230" t="s">
        <v>129</v>
      </c>
      <c r="AT109" s="230" t="s">
        <v>185</v>
      </c>
      <c r="AU109" s="230" t="s">
        <v>88</v>
      </c>
      <c r="AY109" s="18" t="s">
        <v>183</v>
      </c>
      <c r="BE109" s="231">
        <f>IF(O109="základní",K109,0)</f>
        <v>0</v>
      </c>
      <c r="BF109" s="231">
        <f>IF(O109="snížená",K109,0)</f>
        <v>0</v>
      </c>
      <c r="BG109" s="231">
        <f>IF(O109="zákl. přenesená",K109,0)</f>
        <v>0</v>
      </c>
      <c r="BH109" s="231">
        <f>IF(O109="sníž. přenesená",K109,0)</f>
        <v>0</v>
      </c>
      <c r="BI109" s="231">
        <f>IF(O109="nulová",K109,0)</f>
        <v>0</v>
      </c>
      <c r="BJ109" s="18" t="s">
        <v>86</v>
      </c>
      <c r="BK109" s="231">
        <f>ROUND(P109*H109,2)</f>
        <v>0</v>
      </c>
      <c r="BL109" s="18" t="s">
        <v>129</v>
      </c>
      <c r="BM109" s="230" t="s">
        <v>218</v>
      </c>
    </row>
    <row r="110" s="1" customFormat="1">
      <c r="B110" s="39"/>
      <c r="C110" s="40"/>
      <c r="D110" s="232" t="s">
        <v>191</v>
      </c>
      <c r="E110" s="40"/>
      <c r="F110" s="233" t="s">
        <v>219</v>
      </c>
      <c r="G110" s="40"/>
      <c r="H110" s="40"/>
      <c r="I110" s="138"/>
      <c r="J110" s="138"/>
      <c r="K110" s="40"/>
      <c r="L110" s="40"/>
      <c r="M110" s="44"/>
      <c r="N110" s="234"/>
      <c r="O110" s="84"/>
      <c r="P110" s="84"/>
      <c r="Q110" s="84"/>
      <c r="R110" s="84"/>
      <c r="S110" s="84"/>
      <c r="T110" s="84"/>
      <c r="U110" s="84"/>
      <c r="V110" s="84"/>
      <c r="W110" s="84"/>
      <c r="X110" s="84"/>
      <c r="Y110" s="85"/>
      <c r="AT110" s="18" t="s">
        <v>191</v>
      </c>
      <c r="AU110" s="18" t="s">
        <v>88</v>
      </c>
    </row>
    <row r="111" s="1" customFormat="1">
      <c r="B111" s="39"/>
      <c r="C111" s="40"/>
      <c r="D111" s="232" t="s">
        <v>193</v>
      </c>
      <c r="E111" s="40"/>
      <c r="F111" s="235" t="s">
        <v>203</v>
      </c>
      <c r="G111" s="40"/>
      <c r="H111" s="40"/>
      <c r="I111" s="138"/>
      <c r="J111" s="138"/>
      <c r="K111" s="40"/>
      <c r="L111" s="40"/>
      <c r="M111" s="44"/>
      <c r="N111" s="234"/>
      <c r="O111" s="84"/>
      <c r="P111" s="84"/>
      <c r="Q111" s="84"/>
      <c r="R111" s="84"/>
      <c r="S111" s="84"/>
      <c r="T111" s="84"/>
      <c r="U111" s="84"/>
      <c r="V111" s="84"/>
      <c r="W111" s="84"/>
      <c r="X111" s="84"/>
      <c r="Y111" s="85"/>
      <c r="AT111" s="18" t="s">
        <v>193</v>
      </c>
      <c r="AU111" s="18" t="s">
        <v>88</v>
      </c>
    </row>
    <row r="112" s="12" customFormat="1">
      <c r="B112" s="236"/>
      <c r="C112" s="237"/>
      <c r="D112" s="232" t="s">
        <v>195</v>
      </c>
      <c r="E112" s="238" t="s">
        <v>20</v>
      </c>
      <c r="F112" s="239" t="s">
        <v>220</v>
      </c>
      <c r="G112" s="237"/>
      <c r="H112" s="240">
        <v>4</v>
      </c>
      <c r="I112" s="241"/>
      <c r="J112" s="241"/>
      <c r="K112" s="237"/>
      <c r="L112" s="237"/>
      <c r="M112" s="242"/>
      <c r="N112" s="243"/>
      <c r="O112" s="244"/>
      <c r="P112" s="244"/>
      <c r="Q112" s="244"/>
      <c r="R112" s="244"/>
      <c r="S112" s="244"/>
      <c r="T112" s="244"/>
      <c r="U112" s="244"/>
      <c r="V112" s="244"/>
      <c r="W112" s="244"/>
      <c r="X112" s="244"/>
      <c r="Y112" s="245"/>
      <c r="AT112" s="246" t="s">
        <v>195</v>
      </c>
      <c r="AU112" s="246" t="s">
        <v>88</v>
      </c>
      <c r="AV112" s="12" t="s">
        <v>88</v>
      </c>
      <c r="AW112" s="12" t="s">
        <v>5</v>
      </c>
      <c r="AX112" s="12" t="s">
        <v>78</v>
      </c>
      <c r="AY112" s="246" t="s">
        <v>183</v>
      </c>
    </row>
    <row r="113" s="13" customFormat="1">
      <c r="B113" s="247"/>
      <c r="C113" s="248"/>
      <c r="D113" s="232" t="s">
        <v>195</v>
      </c>
      <c r="E113" s="249" t="s">
        <v>128</v>
      </c>
      <c r="F113" s="250" t="s">
        <v>197</v>
      </c>
      <c r="G113" s="248"/>
      <c r="H113" s="251">
        <v>4</v>
      </c>
      <c r="I113" s="252"/>
      <c r="J113" s="252"/>
      <c r="K113" s="248"/>
      <c r="L113" s="248"/>
      <c r="M113" s="253"/>
      <c r="N113" s="254"/>
      <c r="O113" s="255"/>
      <c r="P113" s="255"/>
      <c r="Q113" s="255"/>
      <c r="R113" s="255"/>
      <c r="S113" s="255"/>
      <c r="T113" s="255"/>
      <c r="U113" s="255"/>
      <c r="V113" s="255"/>
      <c r="W113" s="255"/>
      <c r="X113" s="255"/>
      <c r="Y113" s="256"/>
      <c r="AT113" s="257" t="s">
        <v>195</v>
      </c>
      <c r="AU113" s="257" t="s">
        <v>88</v>
      </c>
      <c r="AV113" s="13" t="s">
        <v>129</v>
      </c>
      <c r="AW113" s="13" t="s">
        <v>5</v>
      </c>
      <c r="AX113" s="13" t="s">
        <v>86</v>
      </c>
      <c r="AY113" s="257" t="s">
        <v>183</v>
      </c>
    </row>
    <row r="114" s="1" customFormat="1" ht="24" customHeight="1">
      <c r="B114" s="39"/>
      <c r="C114" s="218" t="s">
        <v>221</v>
      </c>
      <c r="D114" s="218" t="s">
        <v>185</v>
      </c>
      <c r="E114" s="219" t="s">
        <v>222</v>
      </c>
      <c r="F114" s="220" t="s">
        <v>223</v>
      </c>
      <c r="G114" s="221" t="s">
        <v>224</v>
      </c>
      <c r="H114" s="222">
        <v>11.300000000000001</v>
      </c>
      <c r="I114" s="223"/>
      <c r="J114" s="223"/>
      <c r="K114" s="224">
        <f>ROUND(P114*H114,2)</f>
        <v>0</v>
      </c>
      <c r="L114" s="220" t="s">
        <v>189</v>
      </c>
      <c r="M114" s="44"/>
      <c r="N114" s="225" t="s">
        <v>20</v>
      </c>
      <c r="O114" s="226" t="s">
        <v>47</v>
      </c>
      <c r="P114" s="227">
        <f>I114+J114</f>
        <v>0</v>
      </c>
      <c r="Q114" s="227">
        <f>ROUND(I114*H114,2)</f>
        <v>0</v>
      </c>
      <c r="R114" s="227">
        <f>ROUND(J114*H114,2)</f>
        <v>0</v>
      </c>
      <c r="S114" s="84"/>
      <c r="T114" s="228">
        <f>S114*H114</f>
        <v>0</v>
      </c>
      <c r="U114" s="228">
        <v>0</v>
      </c>
      <c r="V114" s="228">
        <f>U114*H114</f>
        <v>0</v>
      </c>
      <c r="W114" s="228">
        <v>1.8200000000000001</v>
      </c>
      <c r="X114" s="228">
        <f>W114*H114</f>
        <v>20.566000000000003</v>
      </c>
      <c r="Y114" s="229" t="s">
        <v>20</v>
      </c>
      <c r="AR114" s="230" t="s">
        <v>129</v>
      </c>
      <c r="AT114" s="230" t="s">
        <v>185</v>
      </c>
      <c r="AU114" s="230" t="s">
        <v>88</v>
      </c>
      <c r="AY114" s="18" t="s">
        <v>183</v>
      </c>
      <c r="BE114" s="231">
        <f>IF(O114="základní",K114,0)</f>
        <v>0</v>
      </c>
      <c r="BF114" s="231">
        <f>IF(O114="snížená",K114,0)</f>
        <v>0</v>
      </c>
      <c r="BG114" s="231">
        <f>IF(O114="zákl. přenesená",K114,0)</f>
        <v>0</v>
      </c>
      <c r="BH114" s="231">
        <f>IF(O114="sníž. přenesená",K114,0)</f>
        <v>0</v>
      </c>
      <c r="BI114" s="231">
        <f>IF(O114="nulová",K114,0)</f>
        <v>0</v>
      </c>
      <c r="BJ114" s="18" t="s">
        <v>86</v>
      </c>
      <c r="BK114" s="231">
        <f>ROUND(P114*H114,2)</f>
        <v>0</v>
      </c>
      <c r="BL114" s="18" t="s">
        <v>129</v>
      </c>
      <c r="BM114" s="230" t="s">
        <v>225</v>
      </c>
    </row>
    <row r="115" s="1" customFormat="1">
      <c r="B115" s="39"/>
      <c r="C115" s="40"/>
      <c r="D115" s="232" t="s">
        <v>191</v>
      </c>
      <c r="E115" s="40"/>
      <c r="F115" s="233" t="s">
        <v>226</v>
      </c>
      <c r="G115" s="40"/>
      <c r="H115" s="40"/>
      <c r="I115" s="138"/>
      <c r="J115" s="138"/>
      <c r="K115" s="40"/>
      <c r="L115" s="40"/>
      <c r="M115" s="44"/>
      <c r="N115" s="234"/>
      <c r="O115" s="84"/>
      <c r="P115" s="84"/>
      <c r="Q115" s="84"/>
      <c r="R115" s="84"/>
      <c r="S115" s="84"/>
      <c r="T115" s="84"/>
      <c r="U115" s="84"/>
      <c r="V115" s="84"/>
      <c r="W115" s="84"/>
      <c r="X115" s="84"/>
      <c r="Y115" s="85"/>
      <c r="AT115" s="18" t="s">
        <v>191</v>
      </c>
      <c r="AU115" s="18" t="s">
        <v>88</v>
      </c>
    </row>
    <row r="116" s="1" customFormat="1">
      <c r="B116" s="39"/>
      <c r="C116" s="40"/>
      <c r="D116" s="232" t="s">
        <v>193</v>
      </c>
      <c r="E116" s="40"/>
      <c r="F116" s="235" t="s">
        <v>227</v>
      </c>
      <c r="G116" s="40"/>
      <c r="H116" s="40"/>
      <c r="I116" s="138"/>
      <c r="J116" s="138"/>
      <c r="K116" s="40"/>
      <c r="L116" s="40"/>
      <c r="M116" s="44"/>
      <c r="N116" s="234"/>
      <c r="O116" s="84"/>
      <c r="P116" s="84"/>
      <c r="Q116" s="84"/>
      <c r="R116" s="84"/>
      <c r="S116" s="84"/>
      <c r="T116" s="84"/>
      <c r="U116" s="84"/>
      <c r="V116" s="84"/>
      <c r="W116" s="84"/>
      <c r="X116" s="84"/>
      <c r="Y116" s="85"/>
      <c r="AT116" s="18" t="s">
        <v>193</v>
      </c>
      <c r="AU116" s="18" t="s">
        <v>88</v>
      </c>
    </row>
    <row r="117" s="12" customFormat="1">
      <c r="B117" s="236"/>
      <c r="C117" s="237"/>
      <c r="D117" s="232" t="s">
        <v>195</v>
      </c>
      <c r="E117" s="238" t="s">
        <v>20</v>
      </c>
      <c r="F117" s="239" t="s">
        <v>228</v>
      </c>
      <c r="G117" s="237"/>
      <c r="H117" s="240">
        <v>6.7999999999999998</v>
      </c>
      <c r="I117" s="241"/>
      <c r="J117" s="241"/>
      <c r="K117" s="237"/>
      <c r="L117" s="237"/>
      <c r="M117" s="242"/>
      <c r="N117" s="243"/>
      <c r="O117" s="244"/>
      <c r="P117" s="244"/>
      <c r="Q117" s="244"/>
      <c r="R117" s="244"/>
      <c r="S117" s="244"/>
      <c r="T117" s="244"/>
      <c r="U117" s="244"/>
      <c r="V117" s="244"/>
      <c r="W117" s="244"/>
      <c r="X117" s="244"/>
      <c r="Y117" s="245"/>
      <c r="AT117" s="246" t="s">
        <v>195</v>
      </c>
      <c r="AU117" s="246" t="s">
        <v>88</v>
      </c>
      <c r="AV117" s="12" t="s">
        <v>88</v>
      </c>
      <c r="AW117" s="12" t="s">
        <v>5</v>
      </c>
      <c r="AX117" s="12" t="s">
        <v>78</v>
      </c>
      <c r="AY117" s="246" t="s">
        <v>183</v>
      </c>
    </row>
    <row r="118" s="12" customFormat="1">
      <c r="B118" s="236"/>
      <c r="C118" s="237"/>
      <c r="D118" s="232" t="s">
        <v>195</v>
      </c>
      <c r="E118" s="238" t="s">
        <v>20</v>
      </c>
      <c r="F118" s="239" t="s">
        <v>229</v>
      </c>
      <c r="G118" s="237"/>
      <c r="H118" s="240">
        <v>4.5</v>
      </c>
      <c r="I118" s="241"/>
      <c r="J118" s="241"/>
      <c r="K118" s="237"/>
      <c r="L118" s="237"/>
      <c r="M118" s="242"/>
      <c r="N118" s="243"/>
      <c r="O118" s="244"/>
      <c r="P118" s="244"/>
      <c r="Q118" s="244"/>
      <c r="R118" s="244"/>
      <c r="S118" s="244"/>
      <c r="T118" s="244"/>
      <c r="U118" s="244"/>
      <c r="V118" s="244"/>
      <c r="W118" s="244"/>
      <c r="X118" s="244"/>
      <c r="Y118" s="245"/>
      <c r="AT118" s="246" t="s">
        <v>195</v>
      </c>
      <c r="AU118" s="246" t="s">
        <v>88</v>
      </c>
      <c r="AV118" s="12" t="s">
        <v>88</v>
      </c>
      <c r="AW118" s="12" t="s">
        <v>5</v>
      </c>
      <c r="AX118" s="12" t="s">
        <v>78</v>
      </c>
      <c r="AY118" s="246" t="s">
        <v>183</v>
      </c>
    </row>
    <row r="119" s="13" customFormat="1">
      <c r="B119" s="247"/>
      <c r="C119" s="248"/>
      <c r="D119" s="232" t="s">
        <v>195</v>
      </c>
      <c r="E119" s="249" t="s">
        <v>138</v>
      </c>
      <c r="F119" s="250" t="s">
        <v>197</v>
      </c>
      <c r="G119" s="248"/>
      <c r="H119" s="251">
        <v>11.300000000000001</v>
      </c>
      <c r="I119" s="252"/>
      <c r="J119" s="252"/>
      <c r="K119" s="248"/>
      <c r="L119" s="248"/>
      <c r="M119" s="253"/>
      <c r="N119" s="254"/>
      <c r="O119" s="255"/>
      <c r="P119" s="255"/>
      <c r="Q119" s="255"/>
      <c r="R119" s="255"/>
      <c r="S119" s="255"/>
      <c r="T119" s="255"/>
      <c r="U119" s="255"/>
      <c r="V119" s="255"/>
      <c r="W119" s="255"/>
      <c r="X119" s="255"/>
      <c r="Y119" s="256"/>
      <c r="AT119" s="257" t="s">
        <v>195</v>
      </c>
      <c r="AU119" s="257" t="s">
        <v>88</v>
      </c>
      <c r="AV119" s="13" t="s">
        <v>129</v>
      </c>
      <c r="AW119" s="13" t="s">
        <v>5</v>
      </c>
      <c r="AX119" s="13" t="s">
        <v>86</v>
      </c>
      <c r="AY119" s="257" t="s">
        <v>183</v>
      </c>
    </row>
    <row r="120" s="1" customFormat="1" ht="24" customHeight="1">
      <c r="B120" s="39"/>
      <c r="C120" s="218" t="s">
        <v>230</v>
      </c>
      <c r="D120" s="218" t="s">
        <v>185</v>
      </c>
      <c r="E120" s="219" t="s">
        <v>231</v>
      </c>
      <c r="F120" s="220" t="s">
        <v>232</v>
      </c>
      <c r="G120" s="221" t="s">
        <v>224</v>
      </c>
      <c r="H120" s="222">
        <v>11.300000000000001</v>
      </c>
      <c r="I120" s="223"/>
      <c r="J120" s="223"/>
      <c r="K120" s="224">
        <f>ROUND(P120*H120,2)</f>
        <v>0</v>
      </c>
      <c r="L120" s="220" t="s">
        <v>189</v>
      </c>
      <c r="M120" s="44"/>
      <c r="N120" s="225" t="s">
        <v>20</v>
      </c>
      <c r="O120" s="226" t="s">
        <v>47</v>
      </c>
      <c r="P120" s="227">
        <f>I120+J120</f>
        <v>0</v>
      </c>
      <c r="Q120" s="227">
        <f>ROUND(I120*H120,2)</f>
        <v>0</v>
      </c>
      <c r="R120" s="227">
        <f>ROUND(J120*H120,2)</f>
        <v>0</v>
      </c>
      <c r="S120" s="84"/>
      <c r="T120" s="228">
        <f>S120*H120</f>
        <v>0</v>
      </c>
      <c r="U120" s="228">
        <v>0</v>
      </c>
      <c r="V120" s="228">
        <f>U120*H120</f>
        <v>0</v>
      </c>
      <c r="W120" s="228">
        <v>0</v>
      </c>
      <c r="X120" s="228">
        <f>W120*H120</f>
        <v>0</v>
      </c>
      <c r="Y120" s="229" t="s">
        <v>20</v>
      </c>
      <c r="AR120" s="230" t="s">
        <v>129</v>
      </c>
      <c r="AT120" s="230" t="s">
        <v>185</v>
      </c>
      <c r="AU120" s="230" t="s">
        <v>88</v>
      </c>
      <c r="AY120" s="18" t="s">
        <v>183</v>
      </c>
      <c r="BE120" s="231">
        <f>IF(O120="základní",K120,0)</f>
        <v>0</v>
      </c>
      <c r="BF120" s="231">
        <f>IF(O120="snížená",K120,0)</f>
        <v>0</v>
      </c>
      <c r="BG120" s="231">
        <f>IF(O120="zákl. přenesená",K120,0)</f>
        <v>0</v>
      </c>
      <c r="BH120" s="231">
        <f>IF(O120="sníž. přenesená",K120,0)</f>
        <v>0</v>
      </c>
      <c r="BI120" s="231">
        <f>IF(O120="nulová",K120,0)</f>
        <v>0</v>
      </c>
      <c r="BJ120" s="18" t="s">
        <v>86</v>
      </c>
      <c r="BK120" s="231">
        <f>ROUND(P120*H120,2)</f>
        <v>0</v>
      </c>
      <c r="BL120" s="18" t="s">
        <v>129</v>
      </c>
      <c r="BM120" s="230" t="s">
        <v>233</v>
      </c>
    </row>
    <row r="121" s="1" customFormat="1">
      <c r="B121" s="39"/>
      <c r="C121" s="40"/>
      <c r="D121" s="232" t="s">
        <v>191</v>
      </c>
      <c r="E121" s="40"/>
      <c r="F121" s="233" t="s">
        <v>234</v>
      </c>
      <c r="G121" s="40"/>
      <c r="H121" s="40"/>
      <c r="I121" s="138"/>
      <c r="J121" s="138"/>
      <c r="K121" s="40"/>
      <c r="L121" s="40"/>
      <c r="M121" s="44"/>
      <c r="N121" s="234"/>
      <c r="O121" s="84"/>
      <c r="P121" s="84"/>
      <c r="Q121" s="84"/>
      <c r="R121" s="84"/>
      <c r="S121" s="84"/>
      <c r="T121" s="84"/>
      <c r="U121" s="84"/>
      <c r="V121" s="84"/>
      <c r="W121" s="84"/>
      <c r="X121" s="84"/>
      <c r="Y121" s="85"/>
      <c r="AT121" s="18" t="s">
        <v>191</v>
      </c>
      <c r="AU121" s="18" t="s">
        <v>88</v>
      </c>
    </row>
    <row r="122" s="1" customFormat="1">
      <c r="B122" s="39"/>
      <c r="C122" s="40"/>
      <c r="D122" s="232" t="s">
        <v>193</v>
      </c>
      <c r="E122" s="40"/>
      <c r="F122" s="235" t="s">
        <v>235</v>
      </c>
      <c r="G122" s="40"/>
      <c r="H122" s="40"/>
      <c r="I122" s="138"/>
      <c r="J122" s="138"/>
      <c r="K122" s="40"/>
      <c r="L122" s="40"/>
      <c r="M122" s="44"/>
      <c r="N122" s="234"/>
      <c r="O122" s="84"/>
      <c r="P122" s="84"/>
      <c r="Q122" s="84"/>
      <c r="R122" s="84"/>
      <c r="S122" s="84"/>
      <c r="T122" s="84"/>
      <c r="U122" s="84"/>
      <c r="V122" s="84"/>
      <c r="W122" s="84"/>
      <c r="X122" s="84"/>
      <c r="Y122" s="85"/>
      <c r="AT122" s="18" t="s">
        <v>193</v>
      </c>
      <c r="AU122" s="18" t="s">
        <v>88</v>
      </c>
    </row>
    <row r="123" s="12" customFormat="1">
      <c r="B123" s="236"/>
      <c r="C123" s="237"/>
      <c r="D123" s="232" t="s">
        <v>195</v>
      </c>
      <c r="E123" s="238" t="s">
        <v>20</v>
      </c>
      <c r="F123" s="239" t="s">
        <v>138</v>
      </c>
      <c r="G123" s="237"/>
      <c r="H123" s="240">
        <v>11.300000000000001</v>
      </c>
      <c r="I123" s="241"/>
      <c r="J123" s="241"/>
      <c r="K123" s="237"/>
      <c r="L123" s="237"/>
      <c r="M123" s="242"/>
      <c r="N123" s="243"/>
      <c r="O123" s="244"/>
      <c r="P123" s="244"/>
      <c r="Q123" s="244"/>
      <c r="R123" s="244"/>
      <c r="S123" s="244"/>
      <c r="T123" s="244"/>
      <c r="U123" s="244"/>
      <c r="V123" s="244"/>
      <c r="W123" s="244"/>
      <c r="X123" s="244"/>
      <c r="Y123" s="245"/>
      <c r="AT123" s="246" t="s">
        <v>195</v>
      </c>
      <c r="AU123" s="246" t="s">
        <v>88</v>
      </c>
      <c r="AV123" s="12" t="s">
        <v>88</v>
      </c>
      <c r="AW123" s="12" t="s">
        <v>5</v>
      </c>
      <c r="AX123" s="12" t="s">
        <v>78</v>
      </c>
      <c r="AY123" s="246" t="s">
        <v>183</v>
      </c>
    </row>
    <row r="124" s="13" customFormat="1">
      <c r="B124" s="247"/>
      <c r="C124" s="248"/>
      <c r="D124" s="232" t="s">
        <v>195</v>
      </c>
      <c r="E124" s="249" t="s">
        <v>20</v>
      </c>
      <c r="F124" s="250" t="s">
        <v>197</v>
      </c>
      <c r="G124" s="248"/>
      <c r="H124" s="251">
        <v>11.300000000000001</v>
      </c>
      <c r="I124" s="252"/>
      <c r="J124" s="252"/>
      <c r="K124" s="248"/>
      <c r="L124" s="248"/>
      <c r="M124" s="253"/>
      <c r="N124" s="254"/>
      <c r="O124" s="255"/>
      <c r="P124" s="255"/>
      <c r="Q124" s="255"/>
      <c r="R124" s="255"/>
      <c r="S124" s="255"/>
      <c r="T124" s="255"/>
      <c r="U124" s="255"/>
      <c r="V124" s="255"/>
      <c r="W124" s="255"/>
      <c r="X124" s="255"/>
      <c r="Y124" s="256"/>
      <c r="AT124" s="257" t="s">
        <v>195</v>
      </c>
      <c r="AU124" s="257" t="s">
        <v>88</v>
      </c>
      <c r="AV124" s="13" t="s">
        <v>129</v>
      </c>
      <c r="AW124" s="13" t="s">
        <v>5</v>
      </c>
      <c r="AX124" s="13" t="s">
        <v>86</v>
      </c>
      <c r="AY124" s="257" t="s">
        <v>183</v>
      </c>
    </row>
    <row r="125" s="1" customFormat="1" ht="24" customHeight="1">
      <c r="B125" s="39"/>
      <c r="C125" s="218" t="s">
        <v>236</v>
      </c>
      <c r="D125" s="259" t="s">
        <v>185</v>
      </c>
      <c r="E125" s="219" t="s">
        <v>237</v>
      </c>
      <c r="F125" s="220" t="s">
        <v>238</v>
      </c>
      <c r="G125" s="221" t="s">
        <v>224</v>
      </c>
      <c r="H125" s="222">
        <v>180.845</v>
      </c>
      <c r="I125" s="223"/>
      <c r="J125" s="223"/>
      <c r="K125" s="224">
        <f>ROUND(P125*H125,2)</f>
        <v>0</v>
      </c>
      <c r="L125" s="220" t="s">
        <v>189</v>
      </c>
      <c r="M125" s="44"/>
      <c r="N125" s="225" t="s">
        <v>20</v>
      </c>
      <c r="O125" s="226" t="s">
        <v>47</v>
      </c>
      <c r="P125" s="227">
        <f>I125+J125</f>
        <v>0</v>
      </c>
      <c r="Q125" s="227">
        <f>ROUND(I125*H125,2)</f>
        <v>0</v>
      </c>
      <c r="R125" s="227">
        <f>ROUND(J125*H125,2)</f>
        <v>0</v>
      </c>
      <c r="S125" s="84"/>
      <c r="T125" s="228">
        <f>S125*H125</f>
        <v>0</v>
      </c>
      <c r="U125" s="228">
        <v>0</v>
      </c>
      <c r="V125" s="228">
        <f>U125*H125</f>
        <v>0</v>
      </c>
      <c r="W125" s="228">
        <v>0</v>
      </c>
      <c r="X125" s="228">
        <f>W125*H125</f>
        <v>0</v>
      </c>
      <c r="Y125" s="229" t="s">
        <v>20</v>
      </c>
      <c r="AR125" s="230" t="s">
        <v>129</v>
      </c>
      <c r="AT125" s="230" t="s">
        <v>185</v>
      </c>
      <c r="AU125" s="230" t="s">
        <v>88</v>
      </c>
      <c r="AY125" s="18" t="s">
        <v>183</v>
      </c>
      <c r="BE125" s="231">
        <f>IF(O125="základní",K125,0)</f>
        <v>0</v>
      </c>
      <c r="BF125" s="231">
        <f>IF(O125="snížená",K125,0)</f>
        <v>0</v>
      </c>
      <c r="BG125" s="231">
        <f>IF(O125="zákl. přenesená",K125,0)</f>
        <v>0</v>
      </c>
      <c r="BH125" s="231">
        <f>IF(O125="sníž. přenesená",K125,0)</f>
        <v>0</v>
      </c>
      <c r="BI125" s="231">
        <f>IF(O125="nulová",K125,0)</f>
        <v>0</v>
      </c>
      <c r="BJ125" s="18" t="s">
        <v>86</v>
      </c>
      <c r="BK125" s="231">
        <f>ROUND(P125*H125,2)</f>
        <v>0</v>
      </c>
      <c r="BL125" s="18" t="s">
        <v>129</v>
      </c>
      <c r="BM125" s="230" t="s">
        <v>239</v>
      </c>
    </row>
    <row r="126" s="1" customFormat="1">
      <c r="B126" s="39"/>
      <c r="C126" s="40"/>
      <c r="D126" s="232" t="s">
        <v>191</v>
      </c>
      <c r="E126" s="40"/>
      <c r="F126" s="233" t="s">
        <v>240</v>
      </c>
      <c r="G126" s="40"/>
      <c r="H126" s="40"/>
      <c r="I126" s="138"/>
      <c r="J126" s="138"/>
      <c r="K126" s="40"/>
      <c r="L126" s="40"/>
      <c r="M126" s="44"/>
      <c r="N126" s="234"/>
      <c r="O126" s="84"/>
      <c r="P126" s="84"/>
      <c r="Q126" s="84"/>
      <c r="R126" s="84"/>
      <c r="S126" s="84"/>
      <c r="T126" s="84"/>
      <c r="U126" s="84"/>
      <c r="V126" s="84"/>
      <c r="W126" s="84"/>
      <c r="X126" s="84"/>
      <c r="Y126" s="85"/>
      <c r="AT126" s="18" t="s">
        <v>191</v>
      </c>
      <c r="AU126" s="18" t="s">
        <v>88</v>
      </c>
    </row>
    <row r="127" s="1" customFormat="1">
      <c r="B127" s="39"/>
      <c r="C127" s="40"/>
      <c r="D127" s="232" t="s">
        <v>193</v>
      </c>
      <c r="E127" s="40"/>
      <c r="F127" s="235" t="s">
        <v>241</v>
      </c>
      <c r="G127" s="40"/>
      <c r="H127" s="40"/>
      <c r="I127" s="138"/>
      <c r="J127" s="138"/>
      <c r="K127" s="40"/>
      <c r="L127" s="40"/>
      <c r="M127" s="44"/>
      <c r="N127" s="234"/>
      <c r="O127" s="84"/>
      <c r="P127" s="84"/>
      <c r="Q127" s="84"/>
      <c r="R127" s="84"/>
      <c r="S127" s="84"/>
      <c r="T127" s="84"/>
      <c r="U127" s="84"/>
      <c r="V127" s="84"/>
      <c r="W127" s="84"/>
      <c r="X127" s="84"/>
      <c r="Y127" s="85"/>
      <c r="AT127" s="18" t="s">
        <v>193</v>
      </c>
      <c r="AU127" s="18" t="s">
        <v>88</v>
      </c>
    </row>
    <row r="128" s="12" customFormat="1">
      <c r="B128" s="236"/>
      <c r="C128" s="237"/>
      <c r="D128" s="232" t="s">
        <v>195</v>
      </c>
      <c r="E128" s="238" t="s">
        <v>20</v>
      </c>
      <c r="F128" s="239" t="s">
        <v>242</v>
      </c>
      <c r="G128" s="237"/>
      <c r="H128" s="240">
        <v>369.60000000000002</v>
      </c>
      <c r="I128" s="241"/>
      <c r="J128" s="241"/>
      <c r="K128" s="237"/>
      <c r="L128" s="237"/>
      <c r="M128" s="242"/>
      <c r="N128" s="243"/>
      <c r="O128" s="244"/>
      <c r="P128" s="244"/>
      <c r="Q128" s="244"/>
      <c r="R128" s="244"/>
      <c r="S128" s="244"/>
      <c r="T128" s="244"/>
      <c r="U128" s="244"/>
      <c r="V128" s="244"/>
      <c r="W128" s="244"/>
      <c r="X128" s="244"/>
      <c r="Y128" s="245"/>
      <c r="AT128" s="246" t="s">
        <v>195</v>
      </c>
      <c r="AU128" s="246" t="s">
        <v>88</v>
      </c>
      <c r="AV128" s="12" t="s">
        <v>88</v>
      </c>
      <c r="AW128" s="12" t="s">
        <v>5</v>
      </c>
      <c r="AX128" s="12" t="s">
        <v>78</v>
      </c>
      <c r="AY128" s="246" t="s">
        <v>183</v>
      </c>
    </row>
    <row r="129" s="12" customFormat="1">
      <c r="B129" s="236"/>
      <c r="C129" s="237"/>
      <c r="D129" s="232" t="s">
        <v>195</v>
      </c>
      <c r="E129" s="238" t="s">
        <v>20</v>
      </c>
      <c r="F129" s="239" t="s">
        <v>243</v>
      </c>
      <c r="G129" s="237"/>
      <c r="H129" s="240">
        <v>-11.300000000000001</v>
      </c>
      <c r="I129" s="241"/>
      <c r="J129" s="241"/>
      <c r="K129" s="237"/>
      <c r="L129" s="237"/>
      <c r="M129" s="242"/>
      <c r="N129" s="243"/>
      <c r="O129" s="244"/>
      <c r="P129" s="244"/>
      <c r="Q129" s="244"/>
      <c r="R129" s="244"/>
      <c r="S129" s="244"/>
      <c r="T129" s="244"/>
      <c r="U129" s="244"/>
      <c r="V129" s="244"/>
      <c r="W129" s="244"/>
      <c r="X129" s="244"/>
      <c r="Y129" s="245"/>
      <c r="AT129" s="246" t="s">
        <v>195</v>
      </c>
      <c r="AU129" s="246" t="s">
        <v>88</v>
      </c>
      <c r="AV129" s="12" t="s">
        <v>88</v>
      </c>
      <c r="AW129" s="12" t="s">
        <v>5</v>
      </c>
      <c r="AX129" s="12" t="s">
        <v>78</v>
      </c>
      <c r="AY129" s="246" t="s">
        <v>183</v>
      </c>
    </row>
    <row r="130" s="12" customFormat="1">
      <c r="B130" s="236"/>
      <c r="C130" s="237"/>
      <c r="D130" s="232" t="s">
        <v>195</v>
      </c>
      <c r="E130" s="238" t="s">
        <v>20</v>
      </c>
      <c r="F130" s="239" t="s">
        <v>244</v>
      </c>
      <c r="G130" s="237"/>
      <c r="H130" s="240">
        <v>3.3900000000000001</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146</v>
      </c>
      <c r="F131" s="250" t="s">
        <v>197</v>
      </c>
      <c r="G131" s="248"/>
      <c r="H131" s="251">
        <v>361.69</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78</v>
      </c>
      <c r="AY131" s="257" t="s">
        <v>183</v>
      </c>
    </row>
    <row r="132" s="12" customFormat="1">
      <c r="B132" s="236"/>
      <c r="C132" s="237"/>
      <c r="D132" s="232" t="s">
        <v>195</v>
      </c>
      <c r="E132" s="238" t="s">
        <v>20</v>
      </c>
      <c r="F132" s="239" t="s">
        <v>245</v>
      </c>
      <c r="G132" s="237"/>
      <c r="H132" s="240">
        <v>180.845</v>
      </c>
      <c r="I132" s="241"/>
      <c r="J132" s="241"/>
      <c r="K132" s="237"/>
      <c r="L132" s="237"/>
      <c r="M132" s="242"/>
      <c r="N132" s="243"/>
      <c r="O132" s="244"/>
      <c r="P132" s="244"/>
      <c r="Q132" s="244"/>
      <c r="R132" s="244"/>
      <c r="S132" s="244"/>
      <c r="T132" s="244"/>
      <c r="U132" s="244"/>
      <c r="V132" s="244"/>
      <c r="W132" s="244"/>
      <c r="X132" s="244"/>
      <c r="Y132" s="245"/>
      <c r="AT132" s="246" t="s">
        <v>195</v>
      </c>
      <c r="AU132" s="246" t="s">
        <v>88</v>
      </c>
      <c r="AV132" s="12" t="s">
        <v>88</v>
      </c>
      <c r="AW132" s="12" t="s">
        <v>5</v>
      </c>
      <c r="AX132" s="12" t="s">
        <v>78</v>
      </c>
      <c r="AY132" s="246" t="s">
        <v>183</v>
      </c>
    </row>
    <row r="133" s="13" customFormat="1">
      <c r="B133" s="247"/>
      <c r="C133" s="248"/>
      <c r="D133" s="232" t="s">
        <v>195</v>
      </c>
      <c r="E133" s="249" t="s">
        <v>20</v>
      </c>
      <c r="F133" s="250" t="s">
        <v>197</v>
      </c>
      <c r="G133" s="248"/>
      <c r="H133" s="251">
        <v>180.845</v>
      </c>
      <c r="I133" s="252"/>
      <c r="J133" s="252"/>
      <c r="K133" s="248"/>
      <c r="L133" s="248"/>
      <c r="M133" s="253"/>
      <c r="N133" s="254"/>
      <c r="O133" s="255"/>
      <c r="P133" s="255"/>
      <c r="Q133" s="255"/>
      <c r="R133" s="255"/>
      <c r="S133" s="255"/>
      <c r="T133" s="255"/>
      <c r="U133" s="255"/>
      <c r="V133" s="255"/>
      <c r="W133" s="255"/>
      <c r="X133" s="255"/>
      <c r="Y133" s="256"/>
      <c r="AT133" s="257" t="s">
        <v>195</v>
      </c>
      <c r="AU133" s="257" t="s">
        <v>88</v>
      </c>
      <c r="AV133" s="13" t="s">
        <v>129</v>
      </c>
      <c r="AW133" s="13" t="s">
        <v>5</v>
      </c>
      <c r="AX133" s="13" t="s">
        <v>86</v>
      </c>
      <c r="AY133" s="257" t="s">
        <v>183</v>
      </c>
    </row>
    <row r="134" s="1" customFormat="1" ht="24" customHeight="1">
      <c r="B134" s="39"/>
      <c r="C134" s="218" t="s">
        <v>246</v>
      </c>
      <c r="D134" s="260" t="s">
        <v>185</v>
      </c>
      <c r="E134" s="219" t="s">
        <v>247</v>
      </c>
      <c r="F134" s="220" t="s">
        <v>248</v>
      </c>
      <c r="G134" s="221" t="s">
        <v>224</v>
      </c>
      <c r="H134" s="222">
        <v>54.253999999999998</v>
      </c>
      <c r="I134" s="223"/>
      <c r="J134" s="223"/>
      <c r="K134" s="224">
        <f>ROUND(P134*H134,2)</f>
        <v>0</v>
      </c>
      <c r="L134" s="220" t="s">
        <v>189</v>
      </c>
      <c r="M134" s="44"/>
      <c r="N134" s="225" t="s">
        <v>20</v>
      </c>
      <c r="O134" s="226" t="s">
        <v>47</v>
      </c>
      <c r="P134" s="227">
        <f>I134+J134</f>
        <v>0</v>
      </c>
      <c r="Q134" s="227">
        <f>ROUND(I134*H134,2)</f>
        <v>0</v>
      </c>
      <c r="R134" s="227">
        <f>ROUND(J134*H134,2)</f>
        <v>0</v>
      </c>
      <c r="S134" s="84"/>
      <c r="T134" s="228">
        <f>S134*H134</f>
        <v>0</v>
      </c>
      <c r="U134" s="228">
        <v>0</v>
      </c>
      <c r="V134" s="228">
        <f>U134*H134</f>
        <v>0</v>
      </c>
      <c r="W134" s="228">
        <v>0</v>
      </c>
      <c r="X134" s="228">
        <f>W134*H134</f>
        <v>0</v>
      </c>
      <c r="Y134" s="229" t="s">
        <v>20</v>
      </c>
      <c r="AR134" s="230" t="s">
        <v>129</v>
      </c>
      <c r="AT134" s="230" t="s">
        <v>185</v>
      </c>
      <c r="AU134" s="230" t="s">
        <v>88</v>
      </c>
      <c r="AY134" s="18" t="s">
        <v>183</v>
      </c>
      <c r="BE134" s="231">
        <f>IF(O134="základní",K134,0)</f>
        <v>0</v>
      </c>
      <c r="BF134" s="231">
        <f>IF(O134="snížená",K134,0)</f>
        <v>0</v>
      </c>
      <c r="BG134" s="231">
        <f>IF(O134="zákl. přenesená",K134,0)</f>
        <v>0</v>
      </c>
      <c r="BH134" s="231">
        <f>IF(O134="sníž. přenesená",K134,0)</f>
        <v>0</v>
      </c>
      <c r="BI134" s="231">
        <f>IF(O134="nulová",K134,0)</f>
        <v>0</v>
      </c>
      <c r="BJ134" s="18" t="s">
        <v>86</v>
      </c>
      <c r="BK134" s="231">
        <f>ROUND(P134*H134,2)</f>
        <v>0</v>
      </c>
      <c r="BL134" s="18" t="s">
        <v>129</v>
      </c>
      <c r="BM134" s="230" t="s">
        <v>249</v>
      </c>
    </row>
    <row r="135" s="1" customFormat="1">
      <c r="B135" s="39"/>
      <c r="C135" s="40"/>
      <c r="D135" s="232" t="s">
        <v>191</v>
      </c>
      <c r="E135" s="40"/>
      <c r="F135" s="233" t="s">
        <v>250</v>
      </c>
      <c r="G135" s="40"/>
      <c r="H135" s="40"/>
      <c r="I135" s="138"/>
      <c r="J135" s="138"/>
      <c r="K135" s="40"/>
      <c r="L135" s="40"/>
      <c r="M135" s="44"/>
      <c r="N135" s="234"/>
      <c r="O135" s="84"/>
      <c r="P135" s="84"/>
      <c r="Q135" s="84"/>
      <c r="R135" s="84"/>
      <c r="S135" s="84"/>
      <c r="T135" s="84"/>
      <c r="U135" s="84"/>
      <c r="V135" s="84"/>
      <c r="W135" s="84"/>
      <c r="X135" s="84"/>
      <c r="Y135" s="85"/>
      <c r="AT135" s="18" t="s">
        <v>191</v>
      </c>
      <c r="AU135" s="18" t="s">
        <v>88</v>
      </c>
    </row>
    <row r="136" s="1" customFormat="1">
      <c r="B136" s="39"/>
      <c r="C136" s="40"/>
      <c r="D136" s="232" t="s">
        <v>193</v>
      </c>
      <c r="E136" s="40"/>
      <c r="F136" s="235" t="s">
        <v>241</v>
      </c>
      <c r="G136" s="40"/>
      <c r="H136" s="40"/>
      <c r="I136" s="138"/>
      <c r="J136" s="138"/>
      <c r="K136" s="40"/>
      <c r="L136" s="40"/>
      <c r="M136" s="44"/>
      <c r="N136" s="234"/>
      <c r="O136" s="84"/>
      <c r="P136" s="84"/>
      <c r="Q136" s="84"/>
      <c r="R136" s="84"/>
      <c r="S136" s="84"/>
      <c r="T136" s="84"/>
      <c r="U136" s="84"/>
      <c r="V136" s="84"/>
      <c r="W136" s="84"/>
      <c r="X136" s="84"/>
      <c r="Y136" s="85"/>
      <c r="AT136" s="18" t="s">
        <v>193</v>
      </c>
      <c r="AU136" s="18" t="s">
        <v>88</v>
      </c>
    </row>
    <row r="137" s="12" customFormat="1">
      <c r="B137" s="236"/>
      <c r="C137" s="237"/>
      <c r="D137" s="232" t="s">
        <v>195</v>
      </c>
      <c r="E137" s="238" t="s">
        <v>20</v>
      </c>
      <c r="F137" s="239" t="s">
        <v>251</v>
      </c>
      <c r="G137" s="237"/>
      <c r="H137" s="240">
        <v>54.253999999999998</v>
      </c>
      <c r="I137" s="241"/>
      <c r="J137" s="241"/>
      <c r="K137" s="237"/>
      <c r="L137" s="237"/>
      <c r="M137" s="242"/>
      <c r="N137" s="243"/>
      <c r="O137" s="244"/>
      <c r="P137" s="244"/>
      <c r="Q137" s="244"/>
      <c r="R137" s="244"/>
      <c r="S137" s="244"/>
      <c r="T137" s="244"/>
      <c r="U137" s="244"/>
      <c r="V137" s="244"/>
      <c r="W137" s="244"/>
      <c r="X137" s="244"/>
      <c r="Y137" s="245"/>
      <c r="AT137" s="246" t="s">
        <v>195</v>
      </c>
      <c r="AU137" s="246" t="s">
        <v>88</v>
      </c>
      <c r="AV137" s="12" t="s">
        <v>88</v>
      </c>
      <c r="AW137" s="12" t="s">
        <v>5</v>
      </c>
      <c r="AX137" s="12" t="s">
        <v>78</v>
      </c>
      <c r="AY137" s="246" t="s">
        <v>183</v>
      </c>
    </row>
    <row r="138" s="13" customFormat="1">
      <c r="B138" s="247"/>
      <c r="C138" s="248"/>
      <c r="D138" s="232" t="s">
        <v>195</v>
      </c>
      <c r="E138" s="249" t="s">
        <v>20</v>
      </c>
      <c r="F138" s="250" t="s">
        <v>197</v>
      </c>
      <c r="G138" s="248"/>
      <c r="H138" s="251">
        <v>54.253999999999998</v>
      </c>
      <c r="I138" s="252"/>
      <c r="J138" s="252"/>
      <c r="K138" s="248"/>
      <c r="L138" s="248"/>
      <c r="M138" s="253"/>
      <c r="N138" s="254"/>
      <c r="O138" s="255"/>
      <c r="P138" s="255"/>
      <c r="Q138" s="255"/>
      <c r="R138" s="255"/>
      <c r="S138" s="255"/>
      <c r="T138" s="255"/>
      <c r="U138" s="255"/>
      <c r="V138" s="255"/>
      <c r="W138" s="255"/>
      <c r="X138" s="255"/>
      <c r="Y138" s="256"/>
      <c r="AT138" s="257" t="s">
        <v>195</v>
      </c>
      <c r="AU138" s="257" t="s">
        <v>88</v>
      </c>
      <c r="AV138" s="13" t="s">
        <v>129</v>
      </c>
      <c r="AW138" s="13" t="s">
        <v>5</v>
      </c>
      <c r="AX138" s="13" t="s">
        <v>86</v>
      </c>
      <c r="AY138" s="257" t="s">
        <v>183</v>
      </c>
    </row>
    <row r="139" s="1" customFormat="1" ht="24" customHeight="1">
      <c r="B139" s="39"/>
      <c r="C139" s="218" t="s">
        <v>252</v>
      </c>
      <c r="D139" s="260" t="s">
        <v>185</v>
      </c>
      <c r="E139" s="219" t="s">
        <v>253</v>
      </c>
      <c r="F139" s="220" t="s">
        <v>254</v>
      </c>
      <c r="G139" s="221" t="s">
        <v>224</v>
      </c>
      <c r="H139" s="222">
        <v>18.085000000000001</v>
      </c>
      <c r="I139" s="223"/>
      <c r="J139" s="223"/>
      <c r="K139" s="224">
        <f>ROUND(P139*H139,2)</f>
        <v>0</v>
      </c>
      <c r="L139" s="220" t="s">
        <v>189</v>
      </c>
      <c r="M139" s="44"/>
      <c r="N139" s="225" t="s">
        <v>20</v>
      </c>
      <c r="O139" s="226" t="s">
        <v>47</v>
      </c>
      <c r="P139" s="227">
        <f>I139+J139</f>
        <v>0</v>
      </c>
      <c r="Q139" s="227">
        <f>ROUND(I139*H139,2)</f>
        <v>0</v>
      </c>
      <c r="R139" s="227">
        <f>ROUND(J139*H139,2)</f>
        <v>0</v>
      </c>
      <c r="S139" s="84"/>
      <c r="T139" s="228">
        <f>S139*H139</f>
        <v>0</v>
      </c>
      <c r="U139" s="228">
        <v>0</v>
      </c>
      <c r="V139" s="228">
        <f>U139*H139</f>
        <v>0</v>
      </c>
      <c r="W139" s="228">
        <v>0</v>
      </c>
      <c r="X139" s="228">
        <f>W139*H139</f>
        <v>0</v>
      </c>
      <c r="Y139" s="229" t="s">
        <v>20</v>
      </c>
      <c r="AR139" s="230" t="s">
        <v>129</v>
      </c>
      <c r="AT139" s="230" t="s">
        <v>185</v>
      </c>
      <c r="AU139" s="230" t="s">
        <v>88</v>
      </c>
      <c r="AY139" s="18" t="s">
        <v>183</v>
      </c>
      <c r="BE139" s="231">
        <f>IF(O139="základní",K139,0)</f>
        <v>0</v>
      </c>
      <c r="BF139" s="231">
        <f>IF(O139="snížená",K139,0)</f>
        <v>0</v>
      </c>
      <c r="BG139" s="231">
        <f>IF(O139="zákl. přenesená",K139,0)</f>
        <v>0</v>
      </c>
      <c r="BH139" s="231">
        <f>IF(O139="sníž. přenesená",K139,0)</f>
        <v>0</v>
      </c>
      <c r="BI139" s="231">
        <f>IF(O139="nulová",K139,0)</f>
        <v>0</v>
      </c>
      <c r="BJ139" s="18" t="s">
        <v>86</v>
      </c>
      <c r="BK139" s="231">
        <f>ROUND(P139*H139,2)</f>
        <v>0</v>
      </c>
      <c r="BL139" s="18" t="s">
        <v>129</v>
      </c>
      <c r="BM139" s="230" t="s">
        <v>255</v>
      </c>
    </row>
    <row r="140" s="1" customFormat="1">
      <c r="B140" s="39"/>
      <c r="C140" s="40"/>
      <c r="D140" s="232" t="s">
        <v>191</v>
      </c>
      <c r="E140" s="40"/>
      <c r="F140" s="233" t="s">
        <v>256</v>
      </c>
      <c r="G140" s="40"/>
      <c r="H140" s="40"/>
      <c r="I140" s="138"/>
      <c r="J140" s="138"/>
      <c r="K140" s="40"/>
      <c r="L140" s="40"/>
      <c r="M140" s="44"/>
      <c r="N140" s="234"/>
      <c r="O140" s="84"/>
      <c r="P140" s="84"/>
      <c r="Q140" s="84"/>
      <c r="R140" s="84"/>
      <c r="S140" s="84"/>
      <c r="T140" s="84"/>
      <c r="U140" s="84"/>
      <c r="V140" s="84"/>
      <c r="W140" s="84"/>
      <c r="X140" s="84"/>
      <c r="Y140" s="85"/>
      <c r="AT140" s="18" t="s">
        <v>191</v>
      </c>
      <c r="AU140" s="18" t="s">
        <v>88</v>
      </c>
    </row>
    <row r="141" s="1" customFormat="1">
      <c r="B141" s="39"/>
      <c r="C141" s="40"/>
      <c r="D141" s="232" t="s">
        <v>193</v>
      </c>
      <c r="E141" s="40"/>
      <c r="F141" s="235" t="s">
        <v>241</v>
      </c>
      <c r="G141" s="40"/>
      <c r="H141" s="40"/>
      <c r="I141" s="138"/>
      <c r="J141" s="138"/>
      <c r="K141" s="40"/>
      <c r="L141" s="40"/>
      <c r="M141" s="44"/>
      <c r="N141" s="234"/>
      <c r="O141" s="84"/>
      <c r="P141" s="84"/>
      <c r="Q141" s="84"/>
      <c r="R141" s="84"/>
      <c r="S141" s="84"/>
      <c r="T141" s="84"/>
      <c r="U141" s="84"/>
      <c r="V141" s="84"/>
      <c r="W141" s="84"/>
      <c r="X141" s="84"/>
      <c r="Y141" s="85"/>
      <c r="AT141" s="18" t="s">
        <v>193</v>
      </c>
      <c r="AU141" s="18" t="s">
        <v>88</v>
      </c>
    </row>
    <row r="142" s="12" customFormat="1">
      <c r="B142" s="236"/>
      <c r="C142" s="237"/>
      <c r="D142" s="232" t="s">
        <v>195</v>
      </c>
      <c r="E142" s="238" t="s">
        <v>20</v>
      </c>
      <c r="F142" s="239" t="s">
        <v>257</v>
      </c>
      <c r="G142" s="237"/>
      <c r="H142" s="240">
        <v>18.085000000000001</v>
      </c>
      <c r="I142" s="241"/>
      <c r="J142" s="241"/>
      <c r="K142" s="237"/>
      <c r="L142" s="237"/>
      <c r="M142" s="242"/>
      <c r="N142" s="243"/>
      <c r="O142" s="244"/>
      <c r="P142" s="244"/>
      <c r="Q142" s="244"/>
      <c r="R142" s="244"/>
      <c r="S142" s="244"/>
      <c r="T142" s="244"/>
      <c r="U142" s="244"/>
      <c r="V142" s="244"/>
      <c r="W142" s="244"/>
      <c r="X142" s="244"/>
      <c r="Y142" s="245"/>
      <c r="AT142" s="246" t="s">
        <v>195</v>
      </c>
      <c r="AU142" s="246" t="s">
        <v>88</v>
      </c>
      <c r="AV142" s="12" t="s">
        <v>88</v>
      </c>
      <c r="AW142" s="12" t="s">
        <v>5</v>
      </c>
      <c r="AX142" s="12" t="s">
        <v>78</v>
      </c>
      <c r="AY142" s="246" t="s">
        <v>183</v>
      </c>
    </row>
    <row r="143" s="13" customFormat="1">
      <c r="B143" s="247"/>
      <c r="C143" s="248"/>
      <c r="D143" s="232" t="s">
        <v>195</v>
      </c>
      <c r="E143" s="249" t="s">
        <v>20</v>
      </c>
      <c r="F143" s="250" t="s">
        <v>197</v>
      </c>
      <c r="G143" s="248"/>
      <c r="H143" s="251">
        <v>18.085000000000001</v>
      </c>
      <c r="I143" s="252"/>
      <c r="J143" s="252"/>
      <c r="K143" s="248"/>
      <c r="L143" s="248"/>
      <c r="M143" s="253"/>
      <c r="N143" s="254"/>
      <c r="O143" s="255"/>
      <c r="P143" s="255"/>
      <c r="Q143" s="255"/>
      <c r="R143" s="255"/>
      <c r="S143" s="255"/>
      <c r="T143" s="255"/>
      <c r="U143" s="255"/>
      <c r="V143" s="255"/>
      <c r="W143" s="255"/>
      <c r="X143" s="255"/>
      <c r="Y143" s="256"/>
      <c r="AT143" s="257" t="s">
        <v>195</v>
      </c>
      <c r="AU143" s="257" t="s">
        <v>88</v>
      </c>
      <c r="AV143" s="13" t="s">
        <v>129</v>
      </c>
      <c r="AW143" s="13" t="s">
        <v>5</v>
      </c>
      <c r="AX143" s="13" t="s">
        <v>86</v>
      </c>
      <c r="AY143" s="257" t="s">
        <v>183</v>
      </c>
    </row>
    <row r="144" s="1" customFormat="1" ht="24" customHeight="1">
      <c r="B144" s="39"/>
      <c r="C144" s="218" t="s">
        <v>258</v>
      </c>
      <c r="D144" s="260" t="s">
        <v>185</v>
      </c>
      <c r="E144" s="219" t="s">
        <v>259</v>
      </c>
      <c r="F144" s="220" t="s">
        <v>260</v>
      </c>
      <c r="G144" s="221" t="s">
        <v>224</v>
      </c>
      <c r="H144" s="222">
        <v>180.845</v>
      </c>
      <c r="I144" s="223"/>
      <c r="J144" s="223"/>
      <c r="K144" s="224">
        <f>ROUND(P144*H144,2)</f>
        <v>0</v>
      </c>
      <c r="L144" s="220" t="s">
        <v>189</v>
      </c>
      <c r="M144" s="44"/>
      <c r="N144" s="225" t="s">
        <v>20</v>
      </c>
      <c r="O144" s="226" t="s">
        <v>47</v>
      </c>
      <c r="P144" s="227">
        <f>I144+J144</f>
        <v>0</v>
      </c>
      <c r="Q144" s="227">
        <f>ROUND(I144*H144,2)</f>
        <v>0</v>
      </c>
      <c r="R144" s="227">
        <f>ROUND(J144*H144,2)</f>
        <v>0</v>
      </c>
      <c r="S144" s="84"/>
      <c r="T144" s="228">
        <f>S144*H144</f>
        <v>0</v>
      </c>
      <c r="U144" s="228">
        <v>0</v>
      </c>
      <c r="V144" s="228">
        <f>U144*H144</f>
        <v>0</v>
      </c>
      <c r="W144" s="228">
        <v>0</v>
      </c>
      <c r="X144" s="228">
        <f>W144*H144</f>
        <v>0</v>
      </c>
      <c r="Y144" s="229" t="s">
        <v>20</v>
      </c>
      <c r="AR144" s="230" t="s">
        <v>129</v>
      </c>
      <c r="AT144" s="230" t="s">
        <v>185</v>
      </c>
      <c r="AU144" s="230" t="s">
        <v>88</v>
      </c>
      <c r="AY144" s="18" t="s">
        <v>183</v>
      </c>
      <c r="BE144" s="231">
        <f>IF(O144="základní",K144,0)</f>
        <v>0</v>
      </c>
      <c r="BF144" s="231">
        <f>IF(O144="snížená",K144,0)</f>
        <v>0</v>
      </c>
      <c r="BG144" s="231">
        <f>IF(O144="zákl. přenesená",K144,0)</f>
        <v>0</v>
      </c>
      <c r="BH144" s="231">
        <f>IF(O144="sníž. přenesená",K144,0)</f>
        <v>0</v>
      </c>
      <c r="BI144" s="231">
        <f>IF(O144="nulová",K144,0)</f>
        <v>0</v>
      </c>
      <c r="BJ144" s="18" t="s">
        <v>86</v>
      </c>
      <c r="BK144" s="231">
        <f>ROUND(P144*H144,2)</f>
        <v>0</v>
      </c>
      <c r="BL144" s="18" t="s">
        <v>129</v>
      </c>
      <c r="BM144" s="230" t="s">
        <v>261</v>
      </c>
    </row>
    <row r="145" s="1" customFormat="1">
      <c r="B145" s="39"/>
      <c r="C145" s="40"/>
      <c r="D145" s="232" t="s">
        <v>191</v>
      </c>
      <c r="E145" s="40"/>
      <c r="F145" s="233" t="s">
        <v>262</v>
      </c>
      <c r="G145" s="40"/>
      <c r="H145" s="40"/>
      <c r="I145" s="138"/>
      <c r="J145" s="138"/>
      <c r="K145" s="40"/>
      <c r="L145" s="40"/>
      <c r="M145" s="44"/>
      <c r="N145" s="234"/>
      <c r="O145" s="84"/>
      <c r="P145" s="84"/>
      <c r="Q145" s="84"/>
      <c r="R145" s="84"/>
      <c r="S145" s="84"/>
      <c r="T145" s="84"/>
      <c r="U145" s="84"/>
      <c r="V145" s="84"/>
      <c r="W145" s="84"/>
      <c r="X145" s="84"/>
      <c r="Y145" s="85"/>
      <c r="AT145" s="18" t="s">
        <v>191</v>
      </c>
      <c r="AU145" s="18" t="s">
        <v>88</v>
      </c>
    </row>
    <row r="146" s="1" customFormat="1">
      <c r="B146" s="39"/>
      <c r="C146" s="40"/>
      <c r="D146" s="232" t="s">
        <v>193</v>
      </c>
      <c r="E146" s="40"/>
      <c r="F146" s="235" t="s">
        <v>241</v>
      </c>
      <c r="G146" s="40"/>
      <c r="H146" s="40"/>
      <c r="I146" s="138"/>
      <c r="J146" s="138"/>
      <c r="K146" s="40"/>
      <c r="L146" s="40"/>
      <c r="M146" s="44"/>
      <c r="N146" s="234"/>
      <c r="O146" s="84"/>
      <c r="P146" s="84"/>
      <c r="Q146" s="84"/>
      <c r="R146" s="84"/>
      <c r="S146" s="84"/>
      <c r="T146" s="84"/>
      <c r="U146" s="84"/>
      <c r="V146" s="84"/>
      <c r="W146" s="84"/>
      <c r="X146" s="84"/>
      <c r="Y146" s="85"/>
      <c r="AT146" s="18" t="s">
        <v>193</v>
      </c>
      <c r="AU146" s="18" t="s">
        <v>88</v>
      </c>
    </row>
    <row r="147" s="12" customFormat="1">
      <c r="B147" s="236"/>
      <c r="C147" s="237"/>
      <c r="D147" s="232" t="s">
        <v>195</v>
      </c>
      <c r="E147" s="238" t="s">
        <v>20</v>
      </c>
      <c r="F147" s="239" t="s">
        <v>263</v>
      </c>
      <c r="G147" s="237"/>
      <c r="H147" s="240">
        <v>180.845</v>
      </c>
      <c r="I147" s="241"/>
      <c r="J147" s="241"/>
      <c r="K147" s="237"/>
      <c r="L147" s="237"/>
      <c r="M147" s="242"/>
      <c r="N147" s="243"/>
      <c r="O147" s="244"/>
      <c r="P147" s="244"/>
      <c r="Q147" s="244"/>
      <c r="R147" s="244"/>
      <c r="S147" s="244"/>
      <c r="T147" s="244"/>
      <c r="U147" s="244"/>
      <c r="V147" s="244"/>
      <c r="W147" s="244"/>
      <c r="X147" s="244"/>
      <c r="Y147" s="245"/>
      <c r="AT147" s="246" t="s">
        <v>195</v>
      </c>
      <c r="AU147" s="246" t="s">
        <v>88</v>
      </c>
      <c r="AV147" s="12" t="s">
        <v>88</v>
      </c>
      <c r="AW147" s="12" t="s">
        <v>5</v>
      </c>
      <c r="AX147" s="12" t="s">
        <v>78</v>
      </c>
      <c r="AY147" s="246" t="s">
        <v>183</v>
      </c>
    </row>
    <row r="148" s="13" customFormat="1">
      <c r="B148" s="247"/>
      <c r="C148" s="248"/>
      <c r="D148" s="232" t="s">
        <v>195</v>
      </c>
      <c r="E148" s="249" t="s">
        <v>20</v>
      </c>
      <c r="F148" s="250" t="s">
        <v>197</v>
      </c>
      <c r="G148" s="248"/>
      <c r="H148" s="251">
        <v>180.845</v>
      </c>
      <c r="I148" s="252"/>
      <c r="J148" s="252"/>
      <c r="K148" s="248"/>
      <c r="L148" s="248"/>
      <c r="M148" s="253"/>
      <c r="N148" s="254"/>
      <c r="O148" s="255"/>
      <c r="P148" s="255"/>
      <c r="Q148" s="255"/>
      <c r="R148" s="255"/>
      <c r="S148" s="255"/>
      <c r="T148" s="255"/>
      <c r="U148" s="255"/>
      <c r="V148" s="255"/>
      <c r="W148" s="255"/>
      <c r="X148" s="255"/>
      <c r="Y148" s="256"/>
      <c r="AT148" s="257" t="s">
        <v>195</v>
      </c>
      <c r="AU148" s="257" t="s">
        <v>88</v>
      </c>
      <c r="AV148" s="13" t="s">
        <v>129</v>
      </c>
      <c r="AW148" s="13" t="s">
        <v>5</v>
      </c>
      <c r="AX148" s="13" t="s">
        <v>86</v>
      </c>
      <c r="AY148" s="257" t="s">
        <v>183</v>
      </c>
    </row>
    <row r="149" s="1" customFormat="1" ht="24" customHeight="1">
      <c r="B149" s="39"/>
      <c r="C149" s="218" t="s">
        <v>264</v>
      </c>
      <c r="D149" s="260" t="s">
        <v>185</v>
      </c>
      <c r="E149" s="219" t="s">
        <v>265</v>
      </c>
      <c r="F149" s="220" t="s">
        <v>266</v>
      </c>
      <c r="G149" s="221" t="s">
        <v>224</v>
      </c>
      <c r="H149" s="222">
        <v>54.253999999999998</v>
      </c>
      <c r="I149" s="223"/>
      <c r="J149" s="223"/>
      <c r="K149" s="224">
        <f>ROUND(P149*H149,2)</f>
        <v>0</v>
      </c>
      <c r="L149" s="220" t="s">
        <v>189</v>
      </c>
      <c r="M149" s="44"/>
      <c r="N149" s="225" t="s">
        <v>20</v>
      </c>
      <c r="O149" s="226" t="s">
        <v>47</v>
      </c>
      <c r="P149" s="227">
        <f>I149+J149</f>
        <v>0</v>
      </c>
      <c r="Q149" s="227">
        <f>ROUND(I149*H149,2)</f>
        <v>0</v>
      </c>
      <c r="R149" s="227">
        <f>ROUND(J149*H149,2)</f>
        <v>0</v>
      </c>
      <c r="S149" s="84"/>
      <c r="T149" s="228">
        <f>S149*H149</f>
        <v>0</v>
      </c>
      <c r="U149" s="228">
        <v>0</v>
      </c>
      <c r="V149" s="228">
        <f>U149*H149</f>
        <v>0</v>
      </c>
      <c r="W149" s="228">
        <v>0</v>
      </c>
      <c r="X149" s="228">
        <f>W149*H149</f>
        <v>0</v>
      </c>
      <c r="Y149" s="229" t="s">
        <v>20</v>
      </c>
      <c r="AR149" s="230" t="s">
        <v>129</v>
      </c>
      <c r="AT149" s="230" t="s">
        <v>185</v>
      </c>
      <c r="AU149" s="230" t="s">
        <v>88</v>
      </c>
      <c r="AY149" s="18" t="s">
        <v>183</v>
      </c>
      <c r="BE149" s="231">
        <f>IF(O149="základní",K149,0)</f>
        <v>0</v>
      </c>
      <c r="BF149" s="231">
        <f>IF(O149="snížená",K149,0)</f>
        <v>0</v>
      </c>
      <c r="BG149" s="231">
        <f>IF(O149="zákl. přenesená",K149,0)</f>
        <v>0</v>
      </c>
      <c r="BH149" s="231">
        <f>IF(O149="sníž. přenesená",K149,0)</f>
        <v>0</v>
      </c>
      <c r="BI149" s="231">
        <f>IF(O149="nulová",K149,0)</f>
        <v>0</v>
      </c>
      <c r="BJ149" s="18" t="s">
        <v>86</v>
      </c>
      <c r="BK149" s="231">
        <f>ROUND(P149*H149,2)</f>
        <v>0</v>
      </c>
      <c r="BL149" s="18" t="s">
        <v>129</v>
      </c>
      <c r="BM149" s="230" t="s">
        <v>267</v>
      </c>
    </row>
    <row r="150" s="1" customFormat="1">
      <c r="B150" s="39"/>
      <c r="C150" s="40"/>
      <c r="D150" s="232" t="s">
        <v>191</v>
      </c>
      <c r="E150" s="40"/>
      <c r="F150" s="233" t="s">
        <v>268</v>
      </c>
      <c r="G150" s="40"/>
      <c r="H150" s="40"/>
      <c r="I150" s="138"/>
      <c r="J150" s="138"/>
      <c r="K150" s="40"/>
      <c r="L150" s="40"/>
      <c r="M150" s="44"/>
      <c r="N150" s="234"/>
      <c r="O150" s="84"/>
      <c r="P150" s="84"/>
      <c r="Q150" s="84"/>
      <c r="R150" s="84"/>
      <c r="S150" s="84"/>
      <c r="T150" s="84"/>
      <c r="U150" s="84"/>
      <c r="V150" s="84"/>
      <c r="W150" s="84"/>
      <c r="X150" s="84"/>
      <c r="Y150" s="85"/>
      <c r="AT150" s="18" t="s">
        <v>191</v>
      </c>
      <c r="AU150" s="18" t="s">
        <v>88</v>
      </c>
    </row>
    <row r="151" s="1" customFormat="1">
      <c r="B151" s="39"/>
      <c r="C151" s="40"/>
      <c r="D151" s="232" t="s">
        <v>193</v>
      </c>
      <c r="E151" s="40"/>
      <c r="F151" s="235" t="s">
        <v>241</v>
      </c>
      <c r="G151" s="40"/>
      <c r="H151" s="40"/>
      <c r="I151" s="138"/>
      <c r="J151" s="138"/>
      <c r="K151" s="40"/>
      <c r="L151" s="40"/>
      <c r="M151" s="44"/>
      <c r="N151" s="234"/>
      <c r="O151" s="84"/>
      <c r="P151" s="84"/>
      <c r="Q151" s="84"/>
      <c r="R151" s="84"/>
      <c r="S151" s="84"/>
      <c r="T151" s="84"/>
      <c r="U151" s="84"/>
      <c r="V151" s="84"/>
      <c r="W151" s="84"/>
      <c r="X151" s="84"/>
      <c r="Y151" s="85"/>
      <c r="AT151" s="18" t="s">
        <v>193</v>
      </c>
      <c r="AU151" s="18" t="s">
        <v>88</v>
      </c>
    </row>
    <row r="152" s="12" customFormat="1">
      <c r="B152" s="236"/>
      <c r="C152" s="237"/>
      <c r="D152" s="232" t="s">
        <v>195</v>
      </c>
      <c r="E152" s="238" t="s">
        <v>20</v>
      </c>
      <c r="F152" s="239" t="s">
        <v>251</v>
      </c>
      <c r="G152" s="237"/>
      <c r="H152" s="240">
        <v>54.253999999999998</v>
      </c>
      <c r="I152" s="241"/>
      <c r="J152" s="241"/>
      <c r="K152" s="237"/>
      <c r="L152" s="237"/>
      <c r="M152" s="242"/>
      <c r="N152" s="243"/>
      <c r="O152" s="244"/>
      <c r="P152" s="244"/>
      <c r="Q152" s="244"/>
      <c r="R152" s="244"/>
      <c r="S152" s="244"/>
      <c r="T152" s="244"/>
      <c r="U152" s="244"/>
      <c r="V152" s="244"/>
      <c r="W152" s="244"/>
      <c r="X152" s="244"/>
      <c r="Y152" s="245"/>
      <c r="AT152" s="246" t="s">
        <v>195</v>
      </c>
      <c r="AU152" s="246" t="s">
        <v>88</v>
      </c>
      <c r="AV152" s="12" t="s">
        <v>88</v>
      </c>
      <c r="AW152" s="12" t="s">
        <v>5</v>
      </c>
      <c r="AX152" s="12" t="s">
        <v>78</v>
      </c>
      <c r="AY152" s="246" t="s">
        <v>183</v>
      </c>
    </row>
    <row r="153" s="13" customFormat="1">
      <c r="B153" s="247"/>
      <c r="C153" s="248"/>
      <c r="D153" s="232" t="s">
        <v>195</v>
      </c>
      <c r="E153" s="249" t="s">
        <v>20</v>
      </c>
      <c r="F153" s="250" t="s">
        <v>197</v>
      </c>
      <c r="G153" s="248"/>
      <c r="H153" s="251">
        <v>54.253999999999998</v>
      </c>
      <c r="I153" s="252"/>
      <c r="J153" s="252"/>
      <c r="K153" s="248"/>
      <c r="L153" s="248"/>
      <c r="M153" s="253"/>
      <c r="N153" s="254"/>
      <c r="O153" s="255"/>
      <c r="P153" s="255"/>
      <c r="Q153" s="255"/>
      <c r="R153" s="255"/>
      <c r="S153" s="255"/>
      <c r="T153" s="255"/>
      <c r="U153" s="255"/>
      <c r="V153" s="255"/>
      <c r="W153" s="255"/>
      <c r="X153" s="255"/>
      <c r="Y153" s="256"/>
      <c r="AT153" s="257" t="s">
        <v>195</v>
      </c>
      <c r="AU153" s="257" t="s">
        <v>88</v>
      </c>
      <c r="AV153" s="13" t="s">
        <v>129</v>
      </c>
      <c r="AW153" s="13" t="s">
        <v>5</v>
      </c>
      <c r="AX153" s="13" t="s">
        <v>86</v>
      </c>
      <c r="AY153" s="257" t="s">
        <v>183</v>
      </c>
    </row>
    <row r="154" s="1" customFormat="1" ht="24" customHeight="1">
      <c r="B154" s="39"/>
      <c r="C154" s="218" t="s">
        <v>269</v>
      </c>
      <c r="D154" s="260" t="s">
        <v>185</v>
      </c>
      <c r="E154" s="219" t="s">
        <v>270</v>
      </c>
      <c r="F154" s="220" t="s">
        <v>271</v>
      </c>
      <c r="G154" s="221" t="s">
        <v>224</v>
      </c>
      <c r="H154" s="222">
        <v>18.085000000000001</v>
      </c>
      <c r="I154" s="223"/>
      <c r="J154" s="223"/>
      <c r="K154" s="224">
        <f>ROUND(P154*H154,2)</f>
        <v>0</v>
      </c>
      <c r="L154" s="220" t="s">
        <v>189</v>
      </c>
      <c r="M154" s="44"/>
      <c r="N154" s="225" t="s">
        <v>20</v>
      </c>
      <c r="O154" s="226" t="s">
        <v>47</v>
      </c>
      <c r="P154" s="227">
        <f>I154+J154</f>
        <v>0</v>
      </c>
      <c r="Q154" s="227">
        <f>ROUND(I154*H154,2)</f>
        <v>0</v>
      </c>
      <c r="R154" s="227">
        <f>ROUND(J154*H154,2)</f>
        <v>0</v>
      </c>
      <c r="S154" s="84"/>
      <c r="T154" s="228">
        <f>S154*H154</f>
        <v>0</v>
      </c>
      <c r="U154" s="228">
        <v>0</v>
      </c>
      <c r="V154" s="228">
        <f>U154*H154</f>
        <v>0</v>
      </c>
      <c r="W154" s="228">
        <v>0</v>
      </c>
      <c r="X154" s="228">
        <f>W154*H154</f>
        <v>0</v>
      </c>
      <c r="Y154" s="229" t="s">
        <v>20</v>
      </c>
      <c r="AR154" s="230" t="s">
        <v>129</v>
      </c>
      <c r="AT154" s="230" t="s">
        <v>185</v>
      </c>
      <c r="AU154" s="230" t="s">
        <v>88</v>
      </c>
      <c r="AY154" s="18" t="s">
        <v>183</v>
      </c>
      <c r="BE154" s="231">
        <f>IF(O154="základní",K154,0)</f>
        <v>0</v>
      </c>
      <c r="BF154" s="231">
        <f>IF(O154="snížená",K154,0)</f>
        <v>0</v>
      </c>
      <c r="BG154" s="231">
        <f>IF(O154="zákl. přenesená",K154,0)</f>
        <v>0</v>
      </c>
      <c r="BH154" s="231">
        <f>IF(O154="sníž. přenesená",K154,0)</f>
        <v>0</v>
      </c>
      <c r="BI154" s="231">
        <f>IF(O154="nulová",K154,0)</f>
        <v>0</v>
      </c>
      <c r="BJ154" s="18" t="s">
        <v>86</v>
      </c>
      <c r="BK154" s="231">
        <f>ROUND(P154*H154,2)</f>
        <v>0</v>
      </c>
      <c r="BL154" s="18" t="s">
        <v>129</v>
      </c>
      <c r="BM154" s="230" t="s">
        <v>272</v>
      </c>
    </row>
    <row r="155" s="1" customFormat="1">
      <c r="B155" s="39"/>
      <c r="C155" s="40"/>
      <c r="D155" s="232" t="s">
        <v>191</v>
      </c>
      <c r="E155" s="40"/>
      <c r="F155" s="233" t="s">
        <v>273</v>
      </c>
      <c r="G155" s="40"/>
      <c r="H155" s="40"/>
      <c r="I155" s="138"/>
      <c r="J155" s="138"/>
      <c r="K155" s="40"/>
      <c r="L155" s="40"/>
      <c r="M155" s="44"/>
      <c r="N155" s="234"/>
      <c r="O155" s="84"/>
      <c r="P155" s="84"/>
      <c r="Q155" s="84"/>
      <c r="R155" s="84"/>
      <c r="S155" s="84"/>
      <c r="T155" s="84"/>
      <c r="U155" s="84"/>
      <c r="V155" s="84"/>
      <c r="W155" s="84"/>
      <c r="X155" s="84"/>
      <c r="Y155" s="85"/>
      <c r="AT155" s="18" t="s">
        <v>191</v>
      </c>
      <c r="AU155" s="18" t="s">
        <v>88</v>
      </c>
    </row>
    <row r="156" s="1" customFormat="1">
      <c r="B156" s="39"/>
      <c r="C156" s="40"/>
      <c r="D156" s="232" t="s">
        <v>193</v>
      </c>
      <c r="E156" s="40"/>
      <c r="F156" s="235" t="s">
        <v>241</v>
      </c>
      <c r="G156" s="40"/>
      <c r="H156" s="40"/>
      <c r="I156" s="138"/>
      <c r="J156" s="138"/>
      <c r="K156" s="40"/>
      <c r="L156" s="40"/>
      <c r="M156" s="44"/>
      <c r="N156" s="234"/>
      <c r="O156" s="84"/>
      <c r="P156" s="84"/>
      <c r="Q156" s="84"/>
      <c r="R156" s="84"/>
      <c r="S156" s="84"/>
      <c r="T156" s="84"/>
      <c r="U156" s="84"/>
      <c r="V156" s="84"/>
      <c r="W156" s="84"/>
      <c r="X156" s="84"/>
      <c r="Y156" s="85"/>
      <c r="AT156" s="18" t="s">
        <v>193</v>
      </c>
      <c r="AU156" s="18" t="s">
        <v>88</v>
      </c>
    </row>
    <row r="157" s="12" customFormat="1">
      <c r="B157" s="236"/>
      <c r="C157" s="237"/>
      <c r="D157" s="232" t="s">
        <v>195</v>
      </c>
      <c r="E157" s="238" t="s">
        <v>20</v>
      </c>
      <c r="F157" s="239" t="s">
        <v>257</v>
      </c>
      <c r="G157" s="237"/>
      <c r="H157" s="240">
        <v>18.085000000000001</v>
      </c>
      <c r="I157" s="241"/>
      <c r="J157" s="241"/>
      <c r="K157" s="237"/>
      <c r="L157" s="237"/>
      <c r="M157" s="242"/>
      <c r="N157" s="243"/>
      <c r="O157" s="244"/>
      <c r="P157" s="244"/>
      <c r="Q157" s="244"/>
      <c r="R157" s="244"/>
      <c r="S157" s="244"/>
      <c r="T157" s="244"/>
      <c r="U157" s="244"/>
      <c r="V157" s="244"/>
      <c r="W157" s="244"/>
      <c r="X157" s="244"/>
      <c r="Y157" s="245"/>
      <c r="AT157" s="246" t="s">
        <v>195</v>
      </c>
      <c r="AU157" s="246" t="s">
        <v>88</v>
      </c>
      <c r="AV157" s="12" t="s">
        <v>88</v>
      </c>
      <c r="AW157" s="12" t="s">
        <v>5</v>
      </c>
      <c r="AX157" s="12" t="s">
        <v>78</v>
      </c>
      <c r="AY157" s="246" t="s">
        <v>183</v>
      </c>
    </row>
    <row r="158" s="13" customFormat="1">
      <c r="B158" s="247"/>
      <c r="C158" s="248"/>
      <c r="D158" s="232" t="s">
        <v>195</v>
      </c>
      <c r="E158" s="249" t="s">
        <v>20</v>
      </c>
      <c r="F158" s="250" t="s">
        <v>197</v>
      </c>
      <c r="G158" s="248"/>
      <c r="H158" s="251">
        <v>18.085000000000001</v>
      </c>
      <c r="I158" s="252"/>
      <c r="J158" s="252"/>
      <c r="K158" s="248"/>
      <c r="L158" s="248"/>
      <c r="M158" s="253"/>
      <c r="N158" s="254"/>
      <c r="O158" s="255"/>
      <c r="P158" s="255"/>
      <c r="Q158" s="255"/>
      <c r="R158" s="255"/>
      <c r="S158" s="255"/>
      <c r="T158" s="255"/>
      <c r="U158" s="255"/>
      <c r="V158" s="255"/>
      <c r="W158" s="255"/>
      <c r="X158" s="255"/>
      <c r="Y158" s="256"/>
      <c r="AT158" s="257" t="s">
        <v>195</v>
      </c>
      <c r="AU158" s="257" t="s">
        <v>88</v>
      </c>
      <c r="AV158" s="13" t="s">
        <v>129</v>
      </c>
      <c r="AW158" s="13" t="s">
        <v>5</v>
      </c>
      <c r="AX158" s="13" t="s">
        <v>86</v>
      </c>
      <c r="AY158" s="257" t="s">
        <v>183</v>
      </c>
    </row>
    <row r="159" s="1" customFormat="1" ht="24" customHeight="1">
      <c r="B159" s="39"/>
      <c r="C159" s="218" t="s">
        <v>274</v>
      </c>
      <c r="D159" s="259" t="s">
        <v>185</v>
      </c>
      <c r="E159" s="219" t="s">
        <v>275</v>
      </c>
      <c r="F159" s="220" t="s">
        <v>276</v>
      </c>
      <c r="G159" s="221" t="s">
        <v>224</v>
      </c>
      <c r="H159" s="222">
        <v>10.17</v>
      </c>
      <c r="I159" s="223"/>
      <c r="J159" s="223"/>
      <c r="K159" s="224">
        <f>ROUND(P159*H159,2)</f>
        <v>0</v>
      </c>
      <c r="L159" s="220" t="s">
        <v>189</v>
      </c>
      <c r="M159" s="44"/>
      <c r="N159" s="225" t="s">
        <v>20</v>
      </c>
      <c r="O159" s="226" t="s">
        <v>47</v>
      </c>
      <c r="P159" s="227">
        <f>I159+J159</f>
        <v>0</v>
      </c>
      <c r="Q159" s="227">
        <f>ROUND(I159*H159,2)</f>
        <v>0</v>
      </c>
      <c r="R159" s="227">
        <f>ROUND(J159*H159,2)</f>
        <v>0</v>
      </c>
      <c r="S159" s="84"/>
      <c r="T159" s="228">
        <f>S159*H159</f>
        <v>0</v>
      </c>
      <c r="U159" s="228">
        <v>0</v>
      </c>
      <c r="V159" s="228">
        <f>U159*H159</f>
        <v>0</v>
      </c>
      <c r="W159" s="228">
        <v>0</v>
      </c>
      <c r="X159" s="228">
        <f>W159*H159</f>
        <v>0</v>
      </c>
      <c r="Y159" s="229" t="s">
        <v>20</v>
      </c>
      <c r="AR159" s="230" t="s">
        <v>129</v>
      </c>
      <c r="AT159" s="230" t="s">
        <v>185</v>
      </c>
      <c r="AU159" s="230" t="s">
        <v>88</v>
      </c>
      <c r="AY159" s="18" t="s">
        <v>183</v>
      </c>
      <c r="BE159" s="231">
        <f>IF(O159="základní",K159,0)</f>
        <v>0</v>
      </c>
      <c r="BF159" s="231">
        <f>IF(O159="snížená",K159,0)</f>
        <v>0</v>
      </c>
      <c r="BG159" s="231">
        <f>IF(O159="zákl. přenesená",K159,0)</f>
        <v>0</v>
      </c>
      <c r="BH159" s="231">
        <f>IF(O159="sníž. přenesená",K159,0)</f>
        <v>0</v>
      </c>
      <c r="BI159" s="231">
        <f>IF(O159="nulová",K159,0)</f>
        <v>0</v>
      </c>
      <c r="BJ159" s="18" t="s">
        <v>86</v>
      </c>
      <c r="BK159" s="231">
        <f>ROUND(P159*H159,2)</f>
        <v>0</v>
      </c>
      <c r="BL159" s="18" t="s">
        <v>129</v>
      </c>
      <c r="BM159" s="230" t="s">
        <v>277</v>
      </c>
    </row>
    <row r="160" s="1" customFormat="1">
      <c r="B160" s="39"/>
      <c r="C160" s="40"/>
      <c r="D160" s="232" t="s">
        <v>191</v>
      </c>
      <c r="E160" s="40"/>
      <c r="F160" s="233" t="s">
        <v>278</v>
      </c>
      <c r="G160" s="40"/>
      <c r="H160" s="40"/>
      <c r="I160" s="138"/>
      <c r="J160" s="138"/>
      <c r="K160" s="40"/>
      <c r="L160" s="40"/>
      <c r="M160" s="44"/>
      <c r="N160" s="234"/>
      <c r="O160" s="84"/>
      <c r="P160" s="84"/>
      <c r="Q160" s="84"/>
      <c r="R160" s="84"/>
      <c r="S160" s="84"/>
      <c r="T160" s="84"/>
      <c r="U160" s="84"/>
      <c r="V160" s="84"/>
      <c r="W160" s="84"/>
      <c r="X160" s="84"/>
      <c r="Y160" s="85"/>
      <c r="AT160" s="18" t="s">
        <v>191</v>
      </c>
      <c r="AU160" s="18" t="s">
        <v>88</v>
      </c>
    </row>
    <row r="161" s="1" customFormat="1">
      <c r="B161" s="39"/>
      <c r="C161" s="40"/>
      <c r="D161" s="232" t="s">
        <v>193</v>
      </c>
      <c r="E161" s="40"/>
      <c r="F161" s="235" t="s">
        <v>279</v>
      </c>
      <c r="G161" s="40"/>
      <c r="H161" s="40"/>
      <c r="I161" s="138"/>
      <c r="J161" s="138"/>
      <c r="K161" s="40"/>
      <c r="L161" s="40"/>
      <c r="M161" s="44"/>
      <c r="N161" s="234"/>
      <c r="O161" s="84"/>
      <c r="P161" s="84"/>
      <c r="Q161" s="84"/>
      <c r="R161" s="84"/>
      <c r="S161" s="84"/>
      <c r="T161" s="84"/>
      <c r="U161" s="84"/>
      <c r="V161" s="84"/>
      <c r="W161" s="84"/>
      <c r="X161" s="84"/>
      <c r="Y161" s="85"/>
      <c r="AT161" s="18" t="s">
        <v>193</v>
      </c>
      <c r="AU161" s="18" t="s">
        <v>88</v>
      </c>
    </row>
    <row r="162" s="14" customFormat="1">
      <c r="B162" s="261"/>
      <c r="C162" s="262"/>
      <c r="D162" s="232" t="s">
        <v>195</v>
      </c>
      <c r="E162" s="263" t="s">
        <v>20</v>
      </c>
      <c r="F162" s="264" t="s">
        <v>280</v>
      </c>
      <c r="G162" s="262"/>
      <c r="H162" s="263" t="s">
        <v>20</v>
      </c>
      <c r="I162" s="265"/>
      <c r="J162" s="265"/>
      <c r="K162" s="262"/>
      <c r="L162" s="262"/>
      <c r="M162" s="266"/>
      <c r="N162" s="267"/>
      <c r="O162" s="268"/>
      <c r="P162" s="268"/>
      <c r="Q162" s="268"/>
      <c r="R162" s="268"/>
      <c r="S162" s="268"/>
      <c r="T162" s="268"/>
      <c r="U162" s="268"/>
      <c r="V162" s="268"/>
      <c r="W162" s="268"/>
      <c r="X162" s="268"/>
      <c r="Y162" s="269"/>
      <c r="AT162" s="270" t="s">
        <v>195</v>
      </c>
      <c r="AU162" s="270" t="s">
        <v>88</v>
      </c>
      <c r="AV162" s="14" t="s">
        <v>86</v>
      </c>
      <c r="AW162" s="14" t="s">
        <v>5</v>
      </c>
      <c r="AX162" s="14" t="s">
        <v>78</v>
      </c>
      <c r="AY162" s="270" t="s">
        <v>183</v>
      </c>
    </row>
    <row r="163" s="14" customFormat="1">
      <c r="B163" s="261"/>
      <c r="C163" s="262"/>
      <c r="D163" s="232" t="s">
        <v>195</v>
      </c>
      <c r="E163" s="263" t="s">
        <v>20</v>
      </c>
      <c r="F163" s="264" t="s">
        <v>281</v>
      </c>
      <c r="G163" s="262"/>
      <c r="H163" s="263" t="s">
        <v>20</v>
      </c>
      <c r="I163" s="265"/>
      <c r="J163" s="265"/>
      <c r="K163" s="262"/>
      <c r="L163" s="262"/>
      <c r="M163" s="266"/>
      <c r="N163" s="267"/>
      <c r="O163" s="268"/>
      <c r="P163" s="268"/>
      <c r="Q163" s="268"/>
      <c r="R163" s="268"/>
      <c r="S163" s="268"/>
      <c r="T163" s="268"/>
      <c r="U163" s="268"/>
      <c r="V163" s="268"/>
      <c r="W163" s="268"/>
      <c r="X163" s="268"/>
      <c r="Y163" s="269"/>
      <c r="AT163" s="270" t="s">
        <v>195</v>
      </c>
      <c r="AU163" s="270" t="s">
        <v>88</v>
      </c>
      <c r="AV163" s="14" t="s">
        <v>86</v>
      </c>
      <c r="AW163" s="14" t="s">
        <v>5</v>
      </c>
      <c r="AX163" s="14" t="s">
        <v>78</v>
      </c>
      <c r="AY163" s="270" t="s">
        <v>183</v>
      </c>
    </row>
    <row r="164" s="12" customFormat="1">
      <c r="B164" s="236"/>
      <c r="C164" s="237"/>
      <c r="D164" s="232" t="s">
        <v>195</v>
      </c>
      <c r="E164" s="238" t="s">
        <v>20</v>
      </c>
      <c r="F164" s="239" t="s">
        <v>282</v>
      </c>
      <c r="G164" s="237"/>
      <c r="H164" s="240">
        <v>2.52</v>
      </c>
      <c r="I164" s="241"/>
      <c r="J164" s="241"/>
      <c r="K164" s="237"/>
      <c r="L164" s="237"/>
      <c r="M164" s="242"/>
      <c r="N164" s="243"/>
      <c r="O164" s="244"/>
      <c r="P164" s="244"/>
      <c r="Q164" s="244"/>
      <c r="R164" s="244"/>
      <c r="S164" s="244"/>
      <c r="T164" s="244"/>
      <c r="U164" s="244"/>
      <c r="V164" s="244"/>
      <c r="W164" s="244"/>
      <c r="X164" s="244"/>
      <c r="Y164" s="245"/>
      <c r="AT164" s="246" t="s">
        <v>195</v>
      </c>
      <c r="AU164" s="246" t="s">
        <v>88</v>
      </c>
      <c r="AV164" s="12" t="s">
        <v>88</v>
      </c>
      <c r="AW164" s="12" t="s">
        <v>5</v>
      </c>
      <c r="AX164" s="12" t="s">
        <v>78</v>
      </c>
      <c r="AY164" s="246" t="s">
        <v>183</v>
      </c>
    </row>
    <row r="165" s="12" customFormat="1">
      <c r="B165" s="236"/>
      <c r="C165" s="237"/>
      <c r="D165" s="232" t="s">
        <v>195</v>
      </c>
      <c r="E165" s="238" t="s">
        <v>20</v>
      </c>
      <c r="F165" s="239" t="s">
        <v>283</v>
      </c>
      <c r="G165" s="237"/>
      <c r="H165" s="240">
        <v>2.52</v>
      </c>
      <c r="I165" s="241"/>
      <c r="J165" s="241"/>
      <c r="K165" s="237"/>
      <c r="L165" s="237"/>
      <c r="M165" s="242"/>
      <c r="N165" s="243"/>
      <c r="O165" s="244"/>
      <c r="P165" s="244"/>
      <c r="Q165" s="244"/>
      <c r="R165" s="244"/>
      <c r="S165" s="244"/>
      <c r="T165" s="244"/>
      <c r="U165" s="244"/>
      <c r="V165" s="244"/>
      <c r="W165" s="244"/>
      <c r="X165" s="244"/>
      <c r="Y165" s="245"/>
      <c r="AT165" s="246" t="s">
        <v>195</v>
      </c>
      <c r="AU165" s="246" t="s">
        <v>88</v>
      </c>
      <c r="AV165" s="12" t="s">
        <v>88</v>
      </c>
      <c r="AW165" s="12" t="s">
        <v>5</v>
      </c>
      <c r="AX165" s="12" t="s">
        <v>78</v>
      </c>
      <c r="AY165" s="246" t="s">
        <v>183</v>
      </c>
    </row>
    <row r="166" s="12" customFormat="1">
      <c r="B166" s="236"/>
      <c r="C166" s="237"/>
      <c r="D166" s="232" t="s">
        <v>195</v>
      </c>
      <c r="E166" s="238" t="s">
        <v>20</v>
      </c>
      <c r="F166" s="239" t="s">
        <v>284</v>
      </c>
      <c r="G166" s="237"/>
      <c r="H166" s="240">
        <v>2.52</v>
      </c>
      <c r="I166" s="241"/>
      <c r="J166" s="241"/>
      <c r="K166" s="237"/>
      <c r="L166" s="237"/>
      <c r="M166" s="242"/>
      <c r="N166" s="243"/>
      <c r="O166" s="244"/>
      <c r="P166" s="244"/>
      <c r="Q166" s="244"/>
      <c r="R166" s="244"/>
      <c r="S166" s="244"/>
      <c r="T166" s="244"/>
      <c r="U166" s="244"/>
      <c r="V166" s="244"/>
      <c r="W166" s="244"/>
      <c r="X166" s="244"/>
      <c r="Y166" s="245"/>
      <c r="AT166" s="246" t="s">
        <v>195</v>
      </c>
      <c r="AU166" s="246" t="s">
        <v>88</v>
      </c>
      <c r="AV166" s="12" t="s">
        <v>88</v>
      </c>
      <c r="AW166" s="12" t="s">
        <v>5</v>
      </c>
      <c r="AX166" s="12" t="s">
        <v>78</v>
      </c>
      <c r="AY166" s="246" t="s">
        <v>183</v>
      </c>
    </row>
    <row r="167" s="12" customFormat="1">
      <c r="B167" s="236"/>
      <c r="C167" s="237"/>
      <c r="D167" s="232" t="s">
        <v>195</v>
      </c>
      <c r="E167" s="238" t="s">
        <v>20</v>
      </c>
      <c r="F167" s="239" t="s">
        <v>285</v>
      </c>
      <c r="G167" s="237"/>
      <c r="H167" s="240">
        <v>3.96</v>
      </c>
      <c r="I167" s="241"/>
      <c r="J167" s="241"/>
      <c r="K167" s="237"/>
      <c r="L167" s="237"/>
      <c r="M167" s="242"/>
      <c r="N167" s="243"/>
      <c r="O167" s="244"/>
      <c r="P167" s="244"/>
      <c r="Q167" s="244"/>
      <c r="R167" s="244"/>
      <c r="S167" s="244"/>
      <c r="T167" s="244"/>
      <c r="U167" s="244"/>
      <c r="V167" s="244"/>
      <c r="W167" s="244"/>
      <c r="X167" s="244"/>
      <c r="Y167" s="245"/>
      <c r="AT167" s="246" t="s">
        <v>195</v>
      </c>
      <c r="AU167" s="246" t="s">
        <v>88</v>
      </c>
      <c r="AV167" s="12" t="s">
        <v>88</v>
      </c>
      <c r="AW167" s="12" t="s">
        <v>5</v>
      </c>
      <c r="AX167" s="12" t="s">
        <v>78</v>
      </c>
      <c r="AY167" s="246" t="s">
        <v>183</v>
      </c>
    </row>
    <row r="168" s="15" customFormat="1">
      <c r="B168" s="271"/>
      <c r="C168" s="272"/>
      <c r="D168" s="232" t="s">
        <v>195</v>
      </c>
      <c r="E168" s="273" t="s">
        <v>136</v>
      </c>
      <c r="F168" s="274" t="s">
        <v>286</v>
      </c>
      <c r="G168" s="272"/>
      <c r="H168" s="275">
        <v>11.52</v>
      </c>
      <c r="I168" s="276"/>
      <c r="J168" s="276"/>
      <c r="K168" s="272"/>
      <c r="L168" s="272"/>
      <c r="M168" s="277"/>
      <c r="N168" s="278"/>
      <c r="O168" s="279"/>
      <c r="P168" s="279"/>
      <c r="Q168" s="279"/>
      <c r="R168" s="279"/>
      <c r="S168" s="279"/>
      <c r="T168" s="279"/>
      <c r="U168" s="279"/>
      <c r="V168" s="279"/>
      <c r="W168" s="279"/>
      <c r="X168" s="279"/>
      <c r="Y168" s="280"/>
      <c r="AT168" s="281" t="s">
        <v>195</v>
      </c>
      <c r="AU168" s="281" t="s">
        <v>88</v>
      </c>
      <c r="AV168" s="15" t="s">
        <v>205</v>
      </c>
      <c r="AW168" s="15" t="s">
        <v>5</v>
      </c>
      <c r="AX168" s="15" t="s">
        <v>78</v>
      </c>
      <c r="AY168" s="281" t="s">
        <v>183</v>
      </c>
    </row>
    <row r="169" s="14" customFormat="1">
      <c r="B169" s="261"/>
      <c r="C169" s="262"/>
      <c r="D169" s="232" t="s">
        <v>195</v>
      </c>
      <c r="E169" s="263" t="s">
        <v>20</v>
      </c>
      <c r="F169" s="264" t="s">
        <v>287</v>
      </c>
      <c r="G169" s="262"/>
      <c r="H169" s="263" t="s">
        <v>20</v>
      </c>
      <c r="I169" s="265"/>
      <c r="J169" s="265"/>
      <c r="K169" s="262"/>
      <c r="L169" s="262"/>
      <c r="M169" s="266"/>
      <c r="N169" s="267"/>
      <c r="O169" s="268"/>
      <c r="P169" s="268"/>
      <c r="Q169" s="268"/>
      <c r="R169" s="268"/>
      <c r="S169" s="268"/>
      <c r="T169" s="268"/>
      <c r="U169" s="268"/>
      <c r="V169" s="268"/>
      <c r="W169" s="268"/>
      <c r="X169" s="268"/>
      <c r="Y169" s="269"/>
      <c r="AT169" s="270" t="s">
        <v>195</v>
      </c>
      <c r="AU169" s="270" t="s">
        <v>88</v>
      </c>
      <c r="AV169" s="14" t="s">
        <v>86</v>
      </c>
      <c r="AW169" s="14" t="s">
        <v>5</v>
      </c>
      <c r="AX169" s="14" t="s">
        <v>78</v>
      </c>
      <c r="AY169" s="270" t="s">
        <v>183</v>
      </c>
    </row>
    <row r="170" s="12" customFormat="1">
      <c r="B170" s="236"/>
      <c r="C170" s="237"/>
      <c r="D170" s="232" t="s">
        <v>195</v>
      </c>
      <c r="E170" s="238" t="s">
        <v>20</v>
      </c>
      <c r="F170" s="239" t="s">
        <v>288</v>
      </c>
      <c r="G170" s="237"/>
      <c r="H170" s="240">
        <v>1.44</v>
      </c>
      <c r="I170" s="241"/>
      <c r="J170" s="241"/>
      <c r="K170" s="237"/>
      <c r="L170" s="237"/>
      <c r="M170" s="242"/>
      <c r="N170" s="243"/>
      <c r="O170" s="244"/>
      <c r="P170" s="244"/>
      <c r="Q170" s="244"/>
      <c r="R170" s="244"/>
      <c r="S170" s="244"/>
      <c r="T170" s="244"/>
      <c r="U170" s="244"/>
      <c r="V170" s="244"/>
      <c r="W170" s="244"/>
      <c r="X170" s="244"/>
      <c r="Y170" s="245"/>
      <c r="AT170" s="246" t="s">
        <v>195</v>
      </c>
      <c r="AU170" s="246" t="s">
        <v>88</v>
      </c>
      <c r="AV170" s="12" t="s">
        <v>88</v>
      </c>
      <c r="AW170" s="12" t="s">
        <v>5</v>
      </c>
      <c r="AX170" s="12" t="s">
        <v>78</v>
      </c>
      <c r="AY170" s="246" t="s">
        <v>183</v>
      </c>
    </row>
    <row r="171" s="12" customFormat="1">
      <c r="B171" s="236"/>
      <c r="C171" s="237"/>
      <c r="D171" s="232" t="s">
        <v>195</v>
      </c>
      <c r="E171" s="238" t="s">
        <v>20</v>
      </c>
      <c r="F171" s="239" t="s">
        <v>289</v>
      </c>
      <c r="G171" s="237"/>
      <c r="H171" s="240">
        <v>2.52</v>
      </c>
      <c r="I171" s="241"/>
      <c r="J171" s="241"/>
      <c r="K171" s="237"/>
      <c r="L171" s="237"/>
      <c r="M171" s="242"/>
      <c r="N171" s="243"/>
      <c r="O171" s="244"/>
      <c r="P171" s="244"/>
      <c r="Q171" s="244"/>
      <c r="R171" s="244"/>
      <c r="S171" s="244"/>
      <c r="T171" s="244"/>
      <c r="U171" s="244"/>
      <c r="V171" s="244"/>
      <c r="W171" s="244"/>
      <c r="X171" s="244"/>
      <c r="Y171" s="245"/>
      <c r="AT171" s="246" t="s">
        <v>195</v>
      </c>
      <c r="AU171" s="246" t="s">
        <v>88</v>
      </c>
      <c r="AV171" s="12" t="s">
        <v>88</v>
      </c>
      <c r="AW171" s="12" t="s">
        <v>5</v>
      </c>
      <c r="AX171" s="12" t="s">
        <v>78</v>
      </c>
      <c r="AY171" s="246" t="s">
        <v>183</v>
      </c>
    </row>
    <row r="172" s="12" customFormat="1">
      <c r="B172" s="236"/>
      <c r="C172" s="237"/>
      <c r="D172" s="232" t="s">
        <v>195</v>
      </c>
      <c r="E172" s="238" t="s">
        <v>20</v>
      </c>
      <c r="F172" s="239" t="s">
        <v>290</v>
      </c>
      <c r="G172" s="237"/>
      <c r="H172" s="240">
        <v>2.52</v>
      </c>
      <c r="I172" s="241"/>
      <c r="J172" s="241"/>
      <c r="K172" s="237"/>
      <c r="L172" s="237"/>
      <c r="M172" s="242"/>
      <c r="N172" s="243"/>
      <c r="O172" s="244"/>
      <c r="P172" s="244"/>
      <c r="Q172" s="244"/>
      <c r="R172" s="244"/>
      <c r="S172" s="244"/>
      <c r="T172" s="244"/>
      <c r="U172" s="244"/>
      <c r="V172" s="244"/>
      <c r="W172" s="244"/>
      <c r="X172" s="244"/>
      <c r="Y172" s="245"/>
      <c r="AT172" s="246" t="s">
        <v>195</v>
      </c>
      <c r="AU172" s="246" t="s">
        <v>88</v>
      </c>
      <c r="AV172" s="12" t="s">
        <v>88</v>
      </c>
      <c r="AW172" s="12" t="s">
        <v>5</v>
      </c>
      <c r="AX172" s="12" t="s">
        <v>78</v>
      </c>
      <c r="AY172" s="246" t="s">
        <v>183</v>
      </c>
    </row>
    <row r="173" s="12" customFormat="1">
      <c r="B173" s="236"/>
      <c r="C173" s="237"/>
      <c r="D173" s="232" t="s">
        <v>195</v>
      </c>
      <c r="E173" s="238" t="s">
        <v>20</v>
      </c>
      <c r="F173" s="239" t="s">
        <v>291</v>
      </c>
      <c r="G173" s="237"/>
      <c r="H173" s="240">
        <v>2.3399999999999999</v>
      </c>
      <c r="I173" s="241"/>
      <c r="J173" s="241"/>
      <c r="K173" s="237"/>
      <c r="L173" s="237"/>
      <c r="M173" s="242"/>
      <c r="N173" s="243"/>
      <c r="O173" s="244"/>
      <c r="P173" s="244"/>
      <c r="Q173" s="244"/>
      <c r="R173" s="244"/>
      <c r="S173" s="244"/>
      <c r="T173" s="244"/>
      <c r="U173" s="244"/>
      <c r="V173" s="244"/>
      <c r="W173" s="244"/>
      <c r="X173" s="244"/>
      <c r="Y173" s="245"/>
      <c r="AT173" s="246" t="s">
        <v>195</v>
      </c>
      <c r="AU173" s="246" t="s">
        <v>88</v>
      </c>
      <c r="AV173" s="12" t="s">
        <v>88</v>
      </c>
      <c r="AW173" s="12" t="s">
        <v>5</v>
      </c>
      <c r="AX173" s="12" t="s">
        <v>78</v>
      </c>
      <c r="AY173" s="246" t="s">
        <v>183</v>
      </c>
    </row>
    <row r="174" s="15" customFormat="1">
      <c r="B174" s="271"/>
      <c r="C174" s="272"/>
      <c r="D174" s="232" t="s">
        <v>195</v>
      </c>
      <c r="E174" s="273" t="s">
        <v>292</v>
      </c>
      <c r="F174" s="274" t="s">
        <v>286</v>
      </c>
      <c r="G174" s="272"/>
      <c r="H174" s="275">
        <v>8.8200000000000003</v>
      </c>
      <c r="I174" s="276"/>
      <c r="J174" s="276"/>
      <c r="K174" s="272"/>
      <c r="L174" s="272"/>
      <c r="M174" s="277"/>
      <c r="N174" s="278"/>
      <c r="O174" s="279"/>
      <c r="P174" s="279"/>
      <c r="Q174" s="279"/>
      <c r="R174" s="279"/>
      <c r="S174" s="279"/>
      <c r="T174" s="279"/>
      <c r="U174" s="279"/>
      <c r="V174" s="279"/>
      <c r="W174" s="279"/>
      <c r="X174" s="279"/>
      <c r="Y174" s="280"/>
      <c r="AT174" s="281" t="s">
        <v>195</v>
      </c>
      <c r="AU174" s="281" t="s">
        <v>88</v>
      </c>
      <c r="AV174" s="15" t="s">
        <v>205</v>
      </c>
      <c r="AW174" s="15" t="s">
        <v>5</v>
      </c>
      <c r="AX174" s="15" t="s">
        <v>78</v>
      </c>
      <c r="AY174" s="281" t="s">
        <v>183</v>
      </c>
    </row>
    <row r="175" s="13" customFormat="1">
      <c r="B175" s="247"/>
      <c r="C175" s="248"/>
      <c r="D175" s="232" t="s">
        <v>195</v>
      </c>
      <c r="E175" s="249" t="s">
        <v>133</v>
      </c>
      <c r="F175" s="250" t="s">
        <v>197</v>
      </c>
      <c r="G175" s="248"/>
      <c r="H175" s="251">
        <v>20.34</v>
      </c>
      <c r="I175" s="252"/>
      <c r="J175" s="252"/>
      <c r="K175" s="248"/>
      <c r="L175" s="248"/>
      <c r="M175" s="253"/>
      <c r="N175" s="254"/>
      <c r="O175" s="255"/>
      <c r="P175" s="255"/>
      <c r="Q175" s="255"/>
      <c r="R175" s="255"/>
      <c r="S175" s="255"/>
      <c r="T175" s="255"/>
      <c r="U175" s="255"/>
      <c r="V175" s="255"/>
      <c r="W175" s="255"/>
      <c r="X175" s="255"/>
      <c r="Y175" s="256"/>
      <c r="AT175" s="257" t="s">
        <v>195</v>
      </c>
      <c r="AU175" s="257" t="s">
        <v>88</v>
      </c>
      <c r="AV175" s="13" t="s">
        <v>129</v>
      </c>
      <c r="AW175" s="13" t="s">
        <v>5</v>
      </c>
      <c r="AX175" s="13" t="s">
        <v>78</v>
      </c>
      <c r="AY175" s="257" t="s">
        <v>183</v>
      </c>
    </row>
    <row r="176" s="12" customFormat="1">
      <c r="B176" s="236"/>
      <c r="C176" s="237"/>
      <c r="D176" s="232" t="s">
        <v>195</v>
      </c>
      <c r="E176" s="238" t="s">
        <v>20</v>
      </c>
      <c r="F176" s="239" t="s">
        <v>293</v>
      </c>
      <c r="G176" s="237"/>
      <c r="H176" s="240">
        <v>10.17</v>
      </c>
      <c r="I176" s="241"/>
      <c r="J176" s="241"/>
      <c r="K176" s="237"/>
      <c r="L176" s="237"/>
      <c r="M176" s="242"/>
      <c r="N176" s="243"/>
      <c r="O176" s="244"/>
      <c r="P176" s="244"/>
      <c r="Q176" s="244"/>
      <c r="R176" s="244"/>
      <c r="S176" s="244"/>
      <c r="T176" s="244"/>
      <c r="U176" s="244"/>
      <c r="V176" s="244"/>
      <c r="W176" s="244"/>
      <c r="X176" s="244"/>
      <c r="Y176" s="245"/>
      <c r="AT176" s="246" t="s">
        <v>195</v>
      </c>
      <c r="AU176" s="246" t="s">
        <v>88</v>
      </c>
      <c r="AV176" s="12" t="s">
        <v>88</v>
      </c>
      <c r="AW176" s="12" t="s">
        <v>5</v>
      </c>
      <c r="AX176" s="12" t="s">
        <v>78</v>
      </c>
      <c r="AY176" s="246" t="s">
        <v>183</v>
      </c>
    </row>
    <row r="177" s="13" customFormat="1">
      <c r="B177" s="247"/>
      <c r="C177" s="248"/>
      <c r="D177" s="232" t="s">
        <v>195</v>
      </c>
      <c r="E177" s="249" t="s">
        <v>20</v>
      </c>
      <c r="F177" s="250" t="s">
        <v>197</v>
      </c>
      <c r="G177" s="248"/>
      <c r="H177" s="251">
        <v>10.17</v>
      </c>
      <c r="I177" s="252"/>
      <c r="J177" s="252"/>
      <c r="K177" s="248"/>
      <c r="L177" s="248"/>
      <c r="M177" s="253"/>
      <c r="N177" s="254"/>
      <c r="O177" s="255"/>
      <c r="P177" s="255"/>
      <c r="Q177" s="255"/>
      <c r="R177" s="255"/>
      <c r="S177" s="255"/>
      <c r="T177" s="255"/>
      <c r="U177" s="255"/>
      <c r="V177" s="255"/>
      <c r="W177" s="255"/>
      <c r="X177" s="255"/>
      <c r="Y177" s="256"/>
      <c r="AT177" s="257" t="s">
        <v>195</v>
      </c>
      <c r="AU177" s="257" t="s">
        <v>88</v>
      </c>
      <c r="AV177" s="13" t="s">
        <v>129</v>
      </c>
      <c r="AW177" s="13" t="s">
        <v>5</v>
      </c>
      <c r="AX177" s="13" t="s">
        <v>86</v>
      </c>
      <c r="AY177" s="257" t="s">
        <v>183</v>
      </c>
    </row>
    <row r="178" s="1" customFormat="1" ht="24" customHeight="1">
      <c r="B178" s="39"/>
      <c r="C178" s="218" t="s">
        <v>9</v>
      </c>
      <c r="D178" s="260" t="s">
        <v>185</v>
      </c>
      <c r="E178" s="219" t="s">
        <v>294</v>
      </c>
      <c r="F178" s="220" t="s">
        <v>295</v>
      </c>
      <c r="G178" s="221" t="s">
        <v>224</v>
      </c>
      <c r="H178" s="222">
        <v>3.0510000000000002</v>
      </c>
      <c r="I178" s="223"/>
      <c r="J178" s="223"/>
      <c r="K178" s="224">
        <f>ROUND(P178*H178,2)</f>
        <v>0</v>
      </c>
      <c r="L178" s="220" t="s">
        <v>189</v>
      </c>
      <c r="M178" s="44"/>
      <c r="N178" s="225" t="s">
        <v>20</v>
      </c>
      <c r="O178" s="226" t="s">
        <v>47</v>
      </c>
      <c r="P178" s="227">
        <f>I178+J178</f>
        <v>0</v>
      </c>
      <c r="Q178" s="227">
        <f>ROUND(I178*H178,2)</f>
        <v>0</v>
      </c>
      <c r="R178" s="227">
        <f>ROUND(J178*H178,2)</f>
        <v>0</v>
      </c>
      <c r="S178" s="84"/>
      <c r="T178" s="228">
        <f>S178*H178</f>
        <v>0</v>
      </c>
      <c r="U178" s="228">
        <v>0</v>
      </c>
      <c r="V178" s="228">
        <f>U178*H178</f>
        <v>0</v>
      </c>
      <c r="W178" s="228">
        <v>0</v>
      </c>
      <c r="X178" s="228">
        <f>W178*H178</f>
        <v>0</v>
      </c>
      <c r="Y178" s="229" t="s">
        <v>20</v>
      </c>
      <c r="AR178" s="230" t="s">
        <v>129</v>
      </c>
      <c r="AT178" s="230" t="s">
        <v>185</v>
      </c>
      <c r="AU178" s="230" t="s">
        <v>88</v>
      </c>
      <c r="AY178" s="18" t="s">
        <v>183</v>
      </c>
      <c r="BE178" s="231">
        <f>IF(O178="základní",K178,0)</f>
        <v>0</v>
      </c>
      <c r="BF178" s="231">
        <f>IF(O178="snížená",K178,0)</f>
        <v>0</v>
      </c>
      <c r="BG178" s="231">
        <f>IF(O178="zákl. přenesená",K178,0)</f>
        <v>0</v>
      </c>
      <c r="BH178" s="231">
        <f>IF(O178="sníž. přenesená",K178,0)</f>
        <v>0</v>
      </c>
      <c r="BI178" s="231">
        <f>IF(O178="nulová",K178,0)</f>
        <v>0</v>
      </c>
      <c r="BJ178" s="18" t="s">
        <v>86</v>
      </c>
      <c r="BK178" s="231">
        <f>ROUND(P178*H178,2)</f>
        <v>0</v>
      </c>
      <c r="BL178" s="18" t="s">
        <v>129</v>
      </c>
      <c r="BM178" s="230" t="s">
        <v>296</v>
      </c>
    </row>
    <row r="179" s="1" customFormat="1">
      <c r="B179" s="39"/>
      <c r="C179" s="40"/>
      <c r="D179" s="232" t="s">
        <v>191</v>
      </c>
      <c r="E179" s="40"/>
      <c r="F179" s="233" t="s">
        <v>297</v>
      </c>
      <c r="G179" s="40"/>
      <c r="H179" s="40"/>
      <c r="I179" s="138"/>
      <c r="J179" s="138"/>
      <c r="K179" s="40"/>
      <c r="L179" s="40"/>
      <c r="M179" s="44"/>
      <c r="N179" s="234"/>
      <c r="O179" s="84"/>
      <c r="P179" s="84"/>
      <c r="Q179" s="84"/>
      <c r="R179" s="84"/>
      <c r="S179" s="84"/>
      <c r="T179" s="84"/>
      <c r="U179" s="84"/>
      <c r="V179" s="84"/>
      <c r="W179" s="84"/>
      <c r="X179" s="84"/>
      <c r="Y179" s="85"/>
      <c r="AT179" s="18" t="s">
        <v>191</v>
      </c>
      <c r="AU179" s="18" t="s">
        <v>88</v>
      </c>
    </row>
    <row r="180" s="1" customFormat="1">
      <c r="B180" s="39"/>
      <c r="C180" s="40"/>
      <c r="D180" s="232" t="s">
        <v>193</v>
      </c>
      <c r="E180" s="40"/>
      <c r="F180" s="235" t="s">
        <v>279</v>
      </c>
      <c r="G180" s="40"/>
      <c r="H180" s="40"/>
      <c r="I180" s="138"/>
      <c r="J180" s="138"/>
      <c r="K180" s="40"/>
      <c r="L180" s="40"/>
      <c r="M180" s="44"/>
      <c r="N180" s="234"/>
      <c r="O180" s="84"/>
      <c r="P180" s="84"/>
      <c r="Q180" s="84"/>
      <c r="R180" s="84"/>
      <c r="S180" s="84"/>
      <c r="T180" s="84"/>
      <c r="U180" s="84"/>
      <c r="V180" s="84"/>
      <c r="W180" s="84"/>
      <c r="X180" s="84"/>
      <c r="Y180" s="85"/>
      <c r="AT180" s="18" t="s">
        <v>193</v>
      </c>
      <c r="AU180" s="18" t="s">
        <v>88</v>
      </c>
    </row>
    <row r="181" s="12" customFormat="1">
      <c r="B181" s="236"/>
      <c r="C181" s="237"/>
      <c r="D181" s="232" t="s">
        <v>195</v>
      </c>
      <c r="E181" s="238" t="s">
        <v>20</v>
      </c>
      <c r="F181" s="239" t="s">
        <v>298</v>
      </c>
      <c r="G181" s="237"/>
      <c r="H181" s="240">
        <v>3.0510000000000002</v>
      </c>
      <c r="I181" s="241"/>
      <c r="J181" s="241"/>
      <c r="K181" s="237"/>
      <c r="L181" s="237"/>
      <c r="M181" s="242"/>
      <c r="N181" s="243"/>
      <c r="O181" s="244"/>
      <c r="P181" s="244"/>
      <c r="Q181" s="244"/>
      <c r="R181" s="244"/>
      <c r="S181" s="244"/>
      <c r="T181" s="244"/>
      <c r="U181" s="244"/>
      <c r="V181" s="244"/>
      <c r="W181" s="244"/>
      <c r="X181" s="244"/>
      <c r="Y181" s="245"/>
      <c r="AT181" s="246" t="s">
        <v>195</v>
      </c>
      <c r="AU181" s="246" t="s">
        <v>88</v>
      </c>
      <c r="AV181" s="12" t="s">
        <v>88</v>
      </c>
      <c r="AW181" s="12" t="s">
        <v>5</v>
      </c>
      <c r="AX181" s="12" t="s">
        <v>78</v>
      </c>
      <c r="AY181" s="246" t="s">
        <v>183</v>
      </c>
    </row>
    <row r="182" s="13" customFormat="1">
      <c r="B182" s="247"/>
      <c r="C182" s="248"/>
      <c r="D182" s="232" t="s">
        <v>195</v>
      </c>
      <c r="E182" s="249" t="s">
        <v>20</v>
      </c>
      <c r="F182" s="250" t="s">
        <v>197</v>
      </c>
      <c r="G182" s="248"/>
      <c r="H182" s="251">
        <v>3.0510000000000002</v>
      </c>
      <c r="I182" s="252"/>
      <c r="J182" s="252"/>
      <c r="K182" s="248"/>
      <c r="L182" s="248"/>
      <c r="M182" s="253"/>
      <c r="N182" s="254"/>
      <c r="O182" s="255"/>
      <c r="P182" s="255"/>
      <c r="Q182" s="255"/>
      <c r="R182" s="255"/>
      <c r="S182" s="255"/>
      <c r="T182" s="255"/>
      <c r="U182" s="255"/>
      <c r="V182" s="255"/>
      <c r="W182" s="255"/>
      <c r="X182" s="255"/>
      <c r="Y182" s="256"/>
      <c r="AT182" s="257" t="s">
        <v>195</v>
      </c>
      <c r="AU182" s="257" t="s">
        <v>88</v>
      </c>
      <c r="AV182" s="13" t="s">
        <v>129</v>
      </c>
      <c r="AW182" s="13" t="s">
        <v>5</v>
      </c>
      <c r="AX182" s="13" t="s">
        <v>86</v>
      </c>
      <c r="AY182" s="257" t="s">
        <v>183</v>
      </c>
    </row>
    <row r="183" s="1" customFormat="1" ht="24" customHeight="1">
      <c r="B183" s="39"/>
      <c r="C183" s="218" t="s">
        <v>299</v>
      </c>
      <c r="D183" s="260" t="s">
        <v>185</v>
      </c>
      <c r="E183" s="219" t="s">
        <v>300</v>
      </c>
      <c r="F183" s="220" t="s">
        <v>301</v>
      </c>
      <c r="G183" s="221" t="s">
        <v>224</v>
      </c>
      <c r="H183" s="222">
        <v>5.7599999999999998</v>
      </c>
      <c r="I183" s="223"/>
      <c r="J183" s="223"/>
      <c r="K183" s="224">
        <f>ROUND(P183*H183,2)</f>
        <v>0</v>
      </c>
      <c r="L183" s="220" t="s">
        <v>189</v>
      </c>
      <c r="M183" s="44"/>
      <c r="N183" s="225" t="s">
        <v>20</v>
      </c>
      <c r="O183" s="226" t="s">
        <v>47</v>
      </c>
      <c r="P183" s="227">
        <f>I183+J183</f>
        <v>0</v>
      </c>
      <c r="Q183" s="227">
        <f>ROUND(I183*H183,2)</f>
        <v>0</v>
      </c>
      <c r="R183" s="227">
        <f>ROUND(J183*H183,2)</f>
        <v>0</v>
      </c>
      <c r="S183" s="84"/>
      <c r="T183" s="228">
        <f>S183*H183</f>
        <v>0</v>
      </c>
      <c r="U183" s="228">
        <v>0</v>
      </c>
      <c r="V183" s="228">
        <f>U183*H183</f>
        <v>0</v>
      </c>
      <c r="W183" s="228">
        <v>0</v>
      </c>
      <c r="X183" s="228">
        <f>W183*H183</f>
        <v>0</v>
      </c>
      <c r="Y183" s="229" t="s">
        <v>20</v>
      </c>
      <c r="AR183" s="230" t="s">
        <v>129</v>
      </c>
      <c r="AT183" s="230" t="s">
        <v>185</v>
      </c>
      <c r="AU183" s="230" t="s">
        <v>88</v>
      </c>
      <c r="AY183" s="18" t="s">
        <v>183</v>
      </c>
      <c r="BE183" s="231">
        <f>IF(O183="základní",K183,0)</f>
        <v>0</v>
      </c>
      <c r="BF183" s="231">
        <f>IF(O183="snížená",K183,0)</f>
        <v>0</v>
      </c>
      <c r="BG183" s="231">
        <f>IF(O183="zákl. přenesená",K183,0)</f>
        <v>0</v>
      </c>
      <c r="BH183" s="231">
        <f>IF(O183="sníž. přenesená",K183,0)</f>
        <v>0</v>
      </c>
      <c r="BI183" s="231">
        <f>IF(O183="nulová",K183,0)</f>
        <v>0</v>
      </c>
      <c r="BJ183" s="18" t="s">
        <v>86</v>
      </c>
      <c r="BK183" s="231">
        <f>ROUND(P183*H183,2)</f>
        <v>0</v>
      </c>
      <c r="BL183" s="18" t="s">
        <v>129</v>
      </c>
      <c r="BM183" s="230" t="s">
        <v>302</v>
      </c>
    </row>
    <row r="184" s="1" customFormat="1">
      <c r="B184" s="39"/>
      <c r="C184" s="40"/>
      <c r="D184" s="232" t="s">
        <v>191</v>
      </c>
      <c r="E184" s="40"/>
      <c r="F184" s="233" t="s">
        <v>303</v>
      </c>
      <c r="G184" s="40"/>
      <c r="H184" s="40"/>
      <c r="I184" s="138"/>
      <c r="J184" s="138"/>
      <c r="K184" s="40"/>
      <c r="L184" s="40"/>
      <c r="M184" s="44"/>
      <c r="N184" s="234"/>
      <c r="O184" s="84"/>
      <c r="P184" s="84"/>
      <c r="Q184" s="84"/>
      <c r="R184" s="84"/>
      <c r="S184" s="84"/>
      <c r="T184" s="84"/>
      <c r="U184" s="84"/>
      <c r="V184" s="84"/>
      <c r="W184" s="84"/>
      <c r="X184" s="84"/>
      <c r="Y184" s="85"/>
      <c r="AT184" s="18" t="s">
        <v>191</v>
      </c>
      <c r="AU184" s="18" t="s">
        <v>88</v>
      </c>
    </row>
    <row r="185" s="1" customFormat="1">
      <c r="B185" s="39"/>
      <c r="C185" s="40"/>
      <c r="D185" s="232" t="s">
        <v>193</v>
      </c>
      <c r="E185" s="40"/>
      <c r="F185" s="235" t="s">
        <v>279</v>
      </c>
      <c r="G185" s="40"/>
      <c r="H185" s="40"/>
      <c r="I185" s="138"/>
      <c r="J185" s="138"/>
      <c r="K185" s="40"/>
      <c r="L185" s="40"/>
      <c r="M185" s="44"/>
      <c r="N185" s="234"/>
      <c r="O185" s="84"/>
      <c r="P185" s="84"/>
      <c r="Q185" s="84"/>
      <c r="R185" s="84"/>
      <c r="S185" s="84"/>
      <c r="T185" s="84"/>
      <c r="U185" s="84"/>
      <c r="V185" s="84"/>
      <c r="W185" s="84"/>
      <c r="X185" s="84"/>
      <c r="Y185" s="85"/>
      <c r="AT185" s="18" t="s">
        <v>193</v>
      </c>
      <c r="AU185" s="18" t="s">
        <v>88</v>
      </c>
    </row>
    <row r="186" s="12" customFormat="1">
      <c r="B186" s="236"/>
      <c r="C186" s="237"/>
      <c r="D186" s="232" t="s">
        <v>195</v>
      </c>
      <c r="E186" s="238" t="s">
        <v>20</v>
      </c>
      <c r="F186" s="239" t="s">
        <v>304</v>
      </c>
      <c r="G186" s="237"/>
      <c r="H186" s="240">
        <v>5.7599999999999998</v>
      </c>
      <c r="I186" s="241"/>
      <c r="J186" s="241"/>
      <c r="K186" s="237"/>
      <c r="L186" s="237"/>
      <c r="M186" s="242"/>
      <c r="N186" s="243"/>
      <c r="O186" s="244"/>
      <c r="P186" s="244"/>
      <c r="Q186" s="244"/>
      <c r="R186" s="244"/>
      <c r="S186" s="244"/>
      <c r="T186" s="244"/>
      <c r="U186" s="244"/>
      <c r="V186" s="244"/>
      <c r="W186" s="244"/>
      <c r="X186" s="244"/>
      <c r="Y186" s="245"/>
      <c r="AT186" s="246" t="s">
        <v>195</v>
      </c>
      <c r="AU186" s="246" t="s">
        <v>88</v>
      </c>
      <c r="AV186" s="12" t="s">
        <v>88</v>
      </c>
      <c r="AW186" s="12" t="s">
        <v>5</v>
      </c>
      <c r="AX186" s="12" t="s">
        <v>78</v>
      </c>
      <c r="AY186" s="246" t="s">
        <v>183</v>
      </c>
    </row>
    <row r="187" s="13" customFormat="1">
      <c r="B187" s="247"/>
      <c r="C187" s="248"/>
      <c r="D187" s="232" t="s">
        <v>195</v>
      </c>
      <c r="E187" s="249" t="s">
        <v>20</v>
      </c>
      <c r="F187" s="250" t="s">
        <v>197</v>
      </c>
      <c r="G187" s="248"/>
      <c r="H187" s="251">
        <v>5.7599999999999998</v>
      </c>
      <c r="I187" s="252"/>
      <c r="J187" s="252"/>
      <c r="K187" s="248"/>
      <c r="L187" s="248"/>
      <c r="M187" s="253"/>
      <c r="N187" s="254"/>
      <c r="O187" s="255"/>
      <c r="P187" s="255"/>
      <c r="Q187" s="255"/>
      <c r="R187" s="255"/>
      <c r="S187" s="255"/>
      <c r="T187" s="255"/>
      <c r="U187" s="255"/>
      <c r="V187" s="255"/>
      <c r="W187" s="255"/>
      <c r="X187" s="255"/>
      <c r="Y187" s="256"/>
      <c r="AT187" s="257" t="s">
        <v>195</v>
      </c>
      <c r="AU187" s="257" t="s">
        <v>88</v>
      </c>
      <c r="AV187" s="13" t="s">
        <v>129</v>
      </c>
      <c r="AW187" s="13" t="s">
        <v>5</v>
      </c>
      <c r="AX187" s="13" t="s">
        <v>86</v>
      </c>
      <c r="AY187" s="257" t="s">
        <v>183</v>
      </c>
    </row>
    <row r="188" s="1" customFormat="1" ht="24" customHeight="1">
      <c r="B188" s="39"/>
      <c r="C188" s="218" t="s">
        <v>305</v>
      </c>
      <c r="D188" s="260" t="s">
        <v>185</v>
      </c>
      <c r="E188" s="219" t="s">
        <v>306</v>
      </c>
      <c r="F188" s="220" t="s">
        <v>307</v>
      </c>
      <c r="G188" s="221" t="s">
        <v>224</v>
      </c>
      <c r="H188" s="222">
        <v>10.17</v>
      </c>
      <c r="I188" s="223"/>
      <c r="J188" s="223"/>
      <c r="K188" s="224">
        <f>ROUND(P188*H188,2)</f>
        <v>0</v>
      </c>
      <c r="L188" s="220" t="s">
        <v>189</v>
      </c>
      <c r="M188" s="44"/>
      <c r="N188" s="225" t="s">
        <v>20</v>
      </c>
      <c r="O188" s="226" t="s">
        <v>47</v>
      </c>
      <c r="P188" s="227">
        <f>I188+J188</f>
        <v>0</v>
      </c>
      <c r="Q188" s="227">
        <f>ROUND(I188*H188,2)</f>
        <v>0</v>
      </c>
      <c r="R188" s="227">
        <f>ROUND(J188*H188,2)</f>
        <v>0</v>
      </c>
      <c r="S188" s="84"/>
      <c r="T188" s="228">
        <f>S188*H188</f>
        <v>0</v>
      </c>
      <c r="U188" s="228">
        <v>0</v>
      </c>
      <c r="V188" s="228">
        <f>U188*H188</f>
        <v>0</v>
      </c>
      <c r="W188" s="228">
        <v>0</v>
      </c>
      <c r="X188" s="228">
        <f>W188*H188</f>
        <v>0</v>
      </c>
      <c r="Y188" s="229" t="s">
        <v>20</v>
      </c>
      <c r="AR188" s="230" t="s">
        <v>129</v>
      </c>
      <c r="AT188" s="230" t="s">
        <v>185</v>
      </c>
      <c r="AU188" s="230" t="s">
        <v>88</v>
      </c>
      <c r="AY188" s="18" t="s">
        <v>183</v>
      </c>
      <c r="BE188" s="231">
        <f>IF(O188="základní",K188,0)</f>
        <v>0</v>
      </c>
      <c r="BF188" s="231">
        <f>IF(O188="snížená",K188,0)</f>
        <v>0</v>
      </c>
      <c r="BG188" s="231">
        <f>IF(O188="zákl. přenesená",K188,0)</f>
        <v>0</v>
      </c>
      <c r="BH188" s="231">
        <f>IF(O188="sníž. přenesená",K188,0)</f>
        <v>0</v>
      </c>
      <c r="BI188" s="231">
        <f>IF(O188="nulová",K188,0)</f>
        <v>0</v>
      </c>
      <c r="BJ188" s="18" t="s">
        <v>86</v>
      </c>
      <c r="BK188" s="231">
        <f>ROUND(P188*H188,2)</f>
        <v>0</v>
      </c>
      <c r="BL188" s="18" t="s">
        <v>129</v>
      </c>
      <c r="BM188" s="230" t="s">
        <v>308</v>
      </c>
    </row>
    <row r="189" s="1" customFormat="1">
      <c r="B189" s="39"/>
      <c r="C189" s="40"/>
      <c r="D189" s="232" t="s">
        <v>191</v>
      </c>
      <c r="E189" s="40"/>
      <c r="F189" s="233" t="s">
        <v>309</v>
      </c>
      <c r="G189" s="40"/>
      <c r="H189" s="40"/>
      <c r="I189" s="138"/>
      <c r="J189" s="138"/>
      <c r="K189" s="40"/>
      <c r="L189" s="40"/>
      <c r="M189" s="44"/>
      <c r="N189" s="234"/>
      <c r="O189" s="84"/>
      <c r="P189" s="84"/>
      <c r="Q189" s="84"/>
      <c r="R189" s="84"/>
      <c r="S189" s="84"/>
      <c r="T189" s="84"/>
      <c r="U189" s="84"/>
      <c r="V189" s="84"/>
      <c r="W189" s="84"/>
      <c r="X189" s="84"/>
      <c r="Y189" s="85"/>
      <c r="AT189" s="18" t="s">
        <v>191</v>
      </c>
      <c r="AU189" s="18" t="s">
        <v>88</v>
      </c>
    </row>
    <row r="190" s="1" customFormat="1">
      <c r="B190" s="39"/>
      <c r="C190" s="40"/>
      <c r="D190" s="232" t="s">
        <v>193</v>
      </c>
      <c r="E190" s="40"/>
      <c r="F190" s="235" t="s">
        <v>279</v>
      </c>
      <c r="G190" s="40"/>
      <c r="H190" s="40"/>
      <c r="I190" s="138"/>
      <c r="J190" s="138"/>
      <c r="K190" s="40"/>
      <c r="L190" s="40"/>
      <c r="M190" s="44"/>
      <c r="N190" s="234"/>
      <c r="O190" s="84"/>
      <c r="P190" s="84"/>
      <c r="Q190" s="84"/>
      <c r="R190" s="84"/>
      <c r="S190" s="84"/>
      <c r="T190" s="84"/>
      <c r="U190" s="84"/>
      <c r="V190" s="84"/>
      <c r="W190" s="84"/>
      <c r="X190" s="84"/>
      <c r="Y190" s="85"/>
      <c r="AT190" s="18" t="s">
        <v>193</v>
      </c>
      <c r="AU190" s="18" t="s">
        <v>88</v>
      </c>
    </row>
    <row r="191" s="12" customFormat="1">
      <c r="B191" s="236"/>
      <c r="C191" s="237"/>
      <c r="D191" s="232" t="s">
        <v>195</v>
      </c>
      <c r="E191" s="238" t="s">
        <v>20</v>
      </c>
      <c r="F191" s="239" t="s">
        <v>310</v>
      </c>
      <c r="G191" s="237"/>
      <c r="H191" s="240">
        <v>10.17</v>
      </c>
      <c r="I191" s="241"/>
      <c r="J191" s="241"/>
      <c r="K191" s="237"/>
      <c r="L191" s="237"/>
      <c r="M191" s="242"/>
      <c r="N191" s="243"/>
      <c r="O191" s="244"/>
      <c r="P191" s="244"/>
      <c r="Q191" s="244"/>
      <c r="R191" s="244"/>
      <c r="S191" s="244"/>
      <c r="T191" s="244"/>
      <c r="U191" s="244"/>
      <c r="V191" s="244"/>
      <c r="W191" s="244"/>
      <c r="X191" s="244"/>
      <c r="Y191" s="245"/>
      <c r="AT191" s="246" t="s">
        <v>195</v>
      </c>
      <c r="AU191" s="246" t="s">
        <v>88</v>
      </c>
      <c r="AV191" s="12" t="s">
        <v>88</v>
      </c>
      <c r="AW191" s="12" t="s">
        <v>5</v>
      </c>
      <c r="AX191" s="12" t="s">
        <v>78</v>
      </c>
      <c r="AY191" s="246" t="s">
        <v>183</v>
      </c>
    </row>
    <row r="192" s="13" customFormat="1">
      <c r="B192" s="247"/>
      <c r="C192" s="248"/>
      <c r="D192" s="232" t="s">
        <v>195</v>
      </c>
      <c r="E192" s="249" t="s">
        <v>20</v>
      </c>
      <c r="F192" s="250" t="s">
        <v>197</v>
      </c>
      <c r="G192" s="248"/>
      <c r="H192" s="251">
        <v>10.17</v>
      </c>
      <c r="I192" s="252"/>
      <c r="J192" s="252"/>
      <c r="K192" s="248"/>
      <c r="L192" s="248"/>
      <c r="M192" s="253"/>
      <c r="N192" s="254"/>
      <c r="O192" s="255"/>
      <c r="P192" s="255"/>
      <c r="Q192" s="255"/>
      <c r="R192" s="255"/>
      <c r="S192" s="255"/>
      <c r="T192" s="255"/>
      <c r="U192" s="255"/>
      <c r="V192" s="255"/>
      <c r="W192" s="255"/>
      <c r="X192" s="255"/>
      <c r="Y192" s="256"/>
      <c r="AT192" s="257" t="s">
        <v>195</v>
      </c>
      <c r="AU192" s="257" t="s">
        <v>88</v>
      </c>
      <c r="AV192" s="13" t="s">
        <v>129</v>
      </c>
      <c r="AW192" s="13" t="s">
        <v>5</v>
      </c>
      <c r="AX192" s="13" t="s">
        <v>86</v>
      </c>
      <c r="AY192" s="257" t="s">
        <v>183</v>
      </c>
    </row>
    <row r="193" s="1" customFormat="1" ht="24" customHeight="1">
      <c r="B193" s="39"/>
      <c r="C193" s="218" t="s">
        <v>311</v>
      </c>
      <c r="D193" s="260" t="s">
        <v>185</v>
      </c>
      <c r="E193" s="219" t="s">
        <v>312</v>
      </c>
      <c r="F193" s="220" t="s">
        <v>313</v>
      </c>
      <c r="G193" s="221" t="s">
        <v>224</v>
      </c>
      <c r="H193" s="222">
        <v>3.0510000000000002</v>
      </c>
      <c r="I193" s="223"/>
      <c r="J193" s="223"/>
      <c r="K193" s="224">
        <f>ROUND(P193*H193,2)</f>
        <v>0</v>
      </c>
      <c r="L193" s="220" t="s">
        <v>189</v>
      </c>
      <c r="M193" s="44"/>
      <c r="N193" s="225" t="s">
        <v>20</v>
      </c>
      <c r="O193" s="226" t="s">
        <v>47</v>
      </c>
      <c r="P193" s="227">
        <f>I193+J193</f>
        <v>0</v>
      </c>
      <c r="Q193" s="227">
        <f>ROUND(I193*H193,2)</f>
        <v>0</v>
      </c>
      <c r="R193" s="227">
        <f>ROUND(J193*H193,2)</f>
        <v>0</v>
      </c>
      <c r="S193" s="84"/>
      <c r="T193" s="228">
        <f>S193*H193</f>
        <v>0</v>
      </c>
      <c r="U193" s="228">
        <v>0</v>
      </c>
      <c r="V193" s="228">
        <f>U193*H193</f>
        <v>0</v>
      </c>
      <c r="W193" s="228">
        <v>0</v>
      </c>
      <c r="X193" s="228">
        <f>W193*H193</f>
        <v>0</v>
      </c>
      <c r="Y193" s="229" t="s">
        <v>20</v>
      </c>
      <c r="AR193" s="230" t="s">
        <v>129</v>
      </c>
      <c r="AT193" s="230" t="s">
        <v>185</v>
      </c>
      <c r="AU193" s="230" t="s">
        <v>88</v>
      </c>
      <c r="AY193" s="18" t="s">
        <v>183</v>
      </c>
      <c r="BE193" s="231">
        <f>IF(O193="základní",K193,0)</f>
        <v>0</v>
      </c>
      <c r="BF193" s="231">
        <f>IF(O193="snížená",K193,0)</f>
        <v>0</v>
      </c>
      <c r="BG193" s="231">
        <f>IF(O193="zákl. přenesená",K193,0)</f>
        <v>0</v>
      </c>
      <c r="BH193" s="231">
        <f>IF(O193="sníž. přenesená",K193,0)</f>
        <v>0</v>
      </c>
      <c r="BI193" s="231">
        <f>IF(O193="nulová",K193,0)</f>
        <v>0</v>
      </c>
      <c r="BJ193" s="18" t="s">
        <v>86</v>
      </c>
      <c r="BK193" s="231">
        <f>ROUND(P193*H193,2)</f>
        <v>0</v>
      </c>
      <c r="BL193" s="18" t="s">
        <v>129</v>
      </c>
      <c r="BM193" s="230" t="s">
        <v>314</v>
      </c>
    </row>
    <row r="194" s="1" customFormat="1">
      <c r="B194" s="39"/>
      <c r="C194" s="40"/>
      <c r="D194" s="232" t="s">
        <v>191</v>
      </c>
      <c r="E194" s="40"/>
      <c r="F194" s="233" t="s">
        <v>315</v>
      </c>
      <c r="G194" s="40"/>
      <c r="H194" s="40"/>
      <c r="I194" s="138"/>
      <c r="J194" s="138"/>
      <c r="K194" s="40"/>
      <c r="L194" s="40"/>
      <c r="M194" s="44"/>
      <c r="N194" s="234"/>
      <c r="O194" s="84"/>
      <c r="P194" s="84"/>
      <c r="Q194" s="84"/>
      <c r="R194" s="84"/>
      <c r="S194" s="84"/>
      <c r="T194" s="84"/>
      <c r="U194" s="84"/>
      <c r="V194" s="84"/>
      <c r="W194" s="84"/>
      <c r="X194" s="84"/>
      <c r="Y194" s="85"/>
      <c r="AT194" s="18" t="s">
        <v>191</v>
      </c>
      <c r="AU194" s="18" t="s">
        <v>88</v>
      </c>
    </row>
    <row r="195" s="1" customFormat="1">
      <c r="B195" s="39"/>
      <c r="C195" s="40"/>
      <c r="D195" s="232" t="s">
        <v>193</v>
      </c>
      <c r="E195" s="40"/>
      <c r="F195" s="235" t="s">
        <v>279</v>
      </c>
      <c r="G195" s="40"/>
      <c r="H195" s="40"/>
      <c r="I195" s="138"/>
      <c r="J195" s="138"/>
      <c r="K195" s="40"/>
      <c r="L195" s="40"/>
      <c r="M195" s="44"/>
      <c r="N195" s="234"/>
      <c r="O195" s="84"/>
      <c r="P195" s="84"/>
      <c r="Q195" s="84"/>
      <c r="R195" s="84"/>
      <c r="S195" s="84"/>
      <c r="T195" s="84"/>
      <c r="U195" s="84"/>
      <c r="V195" s="84"/>
      <c r="W195" s="84"/>
      <c r="X195" s="84"/>
      <c r="Y195" s="85"/>
      <c r="AT195" s="18" t="s">
        <v>193</v>
      </c>
      <c r="AU195" s="18" t="s">
        <v>88</v>
      </c>
    </row>
    <row r="196" s="12" customFormat="1">
      <c r="B196" s="236"/>
      <c r="C196" s="237"/>
      <c r="D196" s="232" t="s">
        <v>195</v>
      </c>
      <c r="E196" s="238" t="s">
        <v>20</v>
      </c>
      <c r="F196" s="239" t="s">
        <v>298</v>
      </c>
      <c r="G196" s="237"/>
      <c r="H196" s="240">
        <v>3.0510000000000002</v>
      </c>
      <c r="I196" s="241"/>
      <c r="J196" s="241"/>
      <c r="K196" s="237"/>
      <c r="L196" s="237"/>
      <c r="M196" s="242"/>
      <c r="N196" s="243"/>
      <c r="O196" s="244"/>
      <c r="P196" s="244"/>
      <c r="Q196" s="244"/>
      <c r="R196" s="244"/>
      <c r="S196" s="244"/>
      <c r="T196" s="244"/>
      <c r="U196" s="244"/>
      <c r="V196" s="244"/>
      <c r="W196" s="244"/>
      <c r="X196" s="244"/>
      <c r="Y196" s="245"/>
      <c r="AT196" s="246" t="s">
        <v>195</v>
      </c>
      <c r="AU196" s="246" t="s">
        <v>88</v>
      </c>
      <c r="AV196" s="12" t="s">
        <v>88</v>
      </c>
      <c r="AW196" s="12" t="s">
        <v>5</v>
      </c>
      <c r="AX196" s="12" t="s">
        <v>78</v>
      </c>
      <c r="AY196" s="246" t="s">
        <v>183</v>
      </c>
    </row>
    <row r="197" s="13" customFormat="1">
      <c r="B197" s="247"/>
      <c r="C197" s="248"/>
      <c r="D197" s="232" t="s">
        <v>195</v>
      </c>
      <c r="E197" s="249" t="s">
        <v>20</v>
      </c>
      <c r="F197" s="250" t="s">
        <v>197</v>
      </c>
      <c r="G197" s="248"/>
      <c r="H197" s="251">
        <v>3.0510000000000002</v>
      </c>
      <c r="I197" s="252"/>
      <c r="J197" s="252"/>
      <c r="K197" s="248"/>
      <c r="L197" s="248"/>
      <c r="M197" s="253"/>
      <c r="N197" s="254"/>
      <c r="O197" s="255"/>
      <c r="P197" s="255"/>
      <c r="Q197" s="255"/>
      <c r="R197" s="255"/>
      <c r="S197" s="255"/>
      <c r="T197" s="255"/>
      <c r="U197" s="255"/>
      <c r="V197" s="255"/>
      <c r="W197" s="255"/>
      <c r="X197" s="255"/>
      <c r="Y197" s="256"/>
      <c r="AT197" s="257" t="s">
        <v>195</v>
      </c>
      <c r="AU197" s="257" t="s">
        <v>88</v>
      </c>
      <c r="AV197" s="13" t="s">
        <v>129</v>
      </c>
      <c r="AW197" s="13" t="s">
        <v>5</v>
      </c>
      <c r="AX197" s="13" t="s">
        <v>86</v>
      </c>
      <c r="AY197" s="257" t="s">
        <v>183</v>
      </c>
    </row>
    <row r="198" s="1" customFormat="1" ht="24" customHeight="1">
      <c r="B198" s="39"/>
      <c r="C198" s="218" t="s">
        <v>125</v>
      </c>
      <c r="D198" s="260" t="s">
        <v>185</v>
      </c>
      <c r="E198" s="219" t="s">
        <v>316</v>
      </c>
      <c r="F198" s="220" t="s">
        <v>317</v>
      </c>
      <c r="G198" s="221" t="s">
        <v>224</v>
      </c>
      <c r="H198" s="222">
        <v>5.7599999999999998</v>
      </c>
      <c r="I198" s="223"/>
      <c r="J198" s="223"/>
      <c r="K198" s="224">
        <f>ROUND(P198*H198,2)</f>
        <v>0</v>
      </c>
      <c r="L198" s="220" t="s">
        <v>189</v>
      </c>
      <c r="M198" s="44"/>
      <c r="N198" s="225" t="s">
        <v>20</v>
      </c>
      <c r="O198" s="226" t="s">
        <v>47</v>
      </c>
      <c r="P198" s="227">
        <f>I198+J198</f>
        <v>0</v>
      </c>
      <c r="Q198" s="227">
        <f>ROUND(I198*H198,2)</f>
        <v>0</v>
      </c>
      <c r="R198" s="227">
        <f>ROUND(J198*H198,2)</f>
        <v>0</v>
      </c>
      <c r="S198" s="84"/>
      <c r="T198" s="228">
        <f>S198*H198</f>
        <v>0</v>
      </c>
      <c r="U198" s="228">
        <v>0</v>
      </c>
      <c r="V198" s="228">
        <f>U198*H198</f>
        <v>0</v>
      </c>
      <c r="W198" s="228">
        <v>0</v>
      </c>
      <c r="X198" s="228">
        <f>W198*H198</f>
        <v>0</v>
      </c>
      <c r="Y198" s="229" t="s">
        <v>20</v>
      </c>
      <c r="AR198" s="230" t="s">
        <v>129</v>
      </c>
      <c r="AT198" s="230" t="s">
        <v>185</v>
      </c>
      <c r="AU198" s="230" t="s">
        <v>88</v>
      </c>
      <c r="AY198" s="18" t="s">
        <v>183</v>
      </c>
      <c r="BE198" s="231">
        <f>IF(O198="základní",K198,0)</f>
        <v>0</v>
      </c>
      <c r="BF198" s="231">
        <f>IF(O198="snížená",K198,0)</f>
        <v>0</v>
      </c>
      <c r="BG198" s="231">
        <f>IF(O198="zákl. přenesená",K198,0)</f>
        <v>0</v>
      </c>
      <c r="BH198" s="231">
        <f>IF(O198="sníž. přenesená",K198,0)</f>
        <v>0</v>
      </c>
      <c r="BI198" s="231">
        <f>IF(O198="nulová",K198,0)</f>
        <v>0</v>
      </c>
      <c r="BJ198" s="18" t="s">
        <v>86</v>
      </c>
      <c r="BK198" s="231">
        <f>ROUND(P198*H198,2)</f>
        <v>0</v>
      </c>
      <c r="BL198" s="18" t="s">
        <v>129</v>
      </c>
      <c r="BM198" s="230" t="s">
        <v>318</v>
      </c>
    </row>
    <row r="199" s="1" customFormat="1">
      <c r="B199" s="39"/>
      <c r="C199" s="40"/>
      <c r="D199" s="232" t="s">
        <v>191</v>
      </c>
      <c r="E199" s="40"/>
      <c r="F199" s="233" t="s">
        <v>319</v>
      </c>
      <c r="G199" s="40"/>
      <c r="H199" s="40"/>
      <c r="I199" s="138"/>
      <c r="J199" s="138"/>
      <c r="K199" s="40"/>
      <c r="L199" s="40"/>
      <c r="M199" s="44"/>
      <c r="N199" s="234"/>
      <c r="O199" s="84"/>
      <c r="P199" s="84"/>
      <c r="Q199" s="84"/>
      <c r="R199" s="84"/>
      <c r="S199" s="84"/>
      <c r="T199" s="84"/>
      <c r="U199" s="84"/>
      <c r="V199" s="84"/>
      <c r="W199" s="84"/>
      <c r="X199" s="84"/>
      <c r="Y199" s="85"/>
      <c r="AT199" s="18" t="s">
        <v>191</v>
      </c>
      <c r="AU199" s="18" t="s">
        <v>88</v>
      </c>
    </row>
    <row r="200" s="1" customFormat="1">
      <c r="B200" s="39"/>
      <c r="C200" s="40"/>
      <c r="D200" s="232" t="s">
        <v>193</v>
      </c>
      <c r="E200" s="40"/>
      <c r="F200" s="235" t="s">
        <v>279</v>
      </c>
      <c r="G200" s="40"/>
      <c r="H200" s="40"/>
      <c r="I200" s="138"/>
      <c r="J200" s="138"/>
      <c r="K200" s="40"/>
      <c r="L200" s="40"/>
      <c r="M200" s="44"/>
      <c r="N200" s="234"/>
      <c r="O200" s="84"/>
      <c r="P200" s="84"/>
      <c r="Q200" s="84"/>
      <c r="R200" s="84"/>
      <c r="S200" s="84"/>
      <c r="T200" s="84"/>
      <c r="U200" s="84"/>
      <c r="V200" s="84"/>
      <c r="W200" s="84"/>
      <c r="X200" s="84"/>
      <c r="Y200" s="85"/>
      <c r="AT200" s="18" t="s">
        <v>193</v>
      </c>
      <c r="AU200" s="18" t="s">
        <v>88</v>
      </c>
    </row>
    <row r="201" s="12" customFormat="1">
      <c r="B201" s="236"/>
      <c r="C201" s="237"/>
      <c r="D201" s="232" t="s">
        <v>195</v>
      </c>
      <c r="E201" s="238" t="s">
        <v>20</v>
      </c>
      <c r="F201" s="239" t="s">
        <v>304</v>
      </c>
      <c r="G201" s="237"/>
      <c r="H201" s="240">
        <v>5.7599999999999998</v>
      </c>
      <c r="I201" s="241"/>
      <c r="J201" s="241"/>
      <c r="K201" s="237"/>
      <c r="L201" s="237"/>
      <c r="M201" s="242"/>
      <c r="N201" s="243"/>
      <c r="O201" s="244"/>
      <c r="P201" s="244"/>
      <c r="Q201" s="244"/>
      <c r="R201" s="244"/>
      <c r="S201" s="244"/>
      <c r="T201" s="244"/>
      <c r="U201" s="244"/>
      <c r="V201" s="244"/>
      <c r="W201" s="244"/>
      <c r="X201" s="244"/>
      <c r="Y201" s="245"/>
      <c r="AT201" s="246" t="s">
        <v>195</v>
      </c>
      <c r="AU201" s="246" t="s">
        <v>88</v>
      </c>
      <c r="AV201" s="12" t="s">
        <v>88</v>
      </c>
      <c r="AW201" s="12" t="s">
        <v>5</v>
      </c>
      <c r="AX201" s="12" t="s">
        <v>78</v>
      </c>
      <c r="AY201" s="246" t="s">
        <v>183</v>
      </c>
    </row>
    <row r="202" s="13" customFormat="1">
      <c r="B202" s="247"/>
      <c r="C202" s="248"/>
      <c r="D202" s="232" t="s">
        <v>195</v>
      </c>
      <c r="E202" s="249" t="s">
        <v>20</v>
      </c>
      <c r="F202" s="250" t="s">
        <v>197</v>
      </c>
      <c r="G202" s="248"/>
      <c r="H202" s="251">
        <v>5.7599999999999998</v>
      </c>
      <c r="I202" s="252"/>
      <c r="J202" s="252"/>
      <c r="K202" s="248"/>
      <c r="L202" s="248"/>
      <c r="M202" s="253"/>
      <c r="N202" s="254"/>
      <c r="O202" s="255"/>
      <c r="P202" s="255"/>
      <c r="Q202" s="255"/>
      <c r="R202" s="255"/>
      <c r="S202" s="255"/>
      <c r="T202" s="255"/>
      <c r="U202" s="255"/>
      <c r="V202" s="255"/>
      <c r="W202" s="255"/>
      <c r="X202" s="255"/>
      <c r="Y202" s="256"/>
      <c r="AT202" s="257" t="s">
        <v>195</v>
      </c>
      <c r="AU202" s="257" t="s">
        <v>88</v>
      </c>
      <c r="AV202" s="13" t="s">
        <v>129</v>
      </c>
      <c r="AW202" s="13" t="s">
        <v>5</v>
      </c>
      <c r="AX202" s="13" t="s">
        <v>86</v>
      </c>
      <c r="AY202" s="257" t="s">
        <v>183</v>
      </c>
    </row>
    <row r="203" s="1" customFormat="1" ht="24" customHeight="1">
      <c r="B203" s="39"/>
      <c r="C203" s="218" t="s">
        <v>320</v>
      </c>
      <c r="D203" s="260" t="s">
        <v>185</v>
      </c>
      <c r="E203" s="219" t="s">
        <v>321</v>
      </c>
      <c r="F203" s="220" t="s">
        <v>322</v>
      </c>
      <c r="G203" s="221" t="s">
        <v>224</v>
      </c>
      <c r="H203" s="222">
        <v>78.040000000000006</v>
      </c>
      <c r="I203" s="223"/>
      <c r="J203" s="223"/>
      <c r="K203" s="224">
        <f>ROUND(P203*H203,2)</f>
        <v>0</v>
      </c>
      <c r="L203" s="220" t="s">
        <v>189</v>
      </c>
      <c r="M203" s="44"/>
      <c r="N203" s="225" t="s">
        <v>20</v>
      </c>
      <c r="O203" s="226" t="s">
        <v>47</v>
      </c>
      <c r="P203" s="227">
        <f>I203+J203</f>
        <v>0</v>
      </c>
      <c r="Q203" s="227">
        <f>ROUND(I203*H203,2)</f>
        <v>0</v>
      </c>
      <c r="R203" s="227">
        <f>ROUND(J203*H203,2)</f>
        <v>0</v>
      </c>
      <c r="S203" s="84"/>
      <c r="T203" s="228">
        <f>S203*H203</f>
        <v>0</v>
      </c>
      <c r="U203" s="228">
        <v>0</v>
      </c>
      <c r="V203" s="228">
        <f>U203*H203</f>
        <v>0</v>
      </c>
      <c r="W203" s="228">
        <v>0</v>
      </c>
      <c r="X203" s="228">
        <f>W203*H203</f>
        <v>0</v>
      </c>
      <c r="Y203" s="229" t="s">
        <v>20</v>
      </c>
      <c r="AR203" s="230" t="s">
        <v>129</v>
      </c>
      <c r="AT203" s="230" t="s">
        <v>185</v>
      </c>
      <c r="AU203" s="230" t="s">
        <v>88</v>
      </c>
      <c r="AY203" s="18" t="s">
        <v>183</v>
      </c>
      <c r="BE203" s="231">
        <f>IF(O203="základní",K203,0)</f>
        <v>0</v>
      </c>
      <c r="BF203" s="231">
        <f>IF(O203="snížená",K203,0)</f>
        <v>0</v>
      </c>
      <c r="BG203" s="231">
        <f>IF(O203="zákl. přenesená",K203,0)</f>
        <v>0</v>
      </c>
      <c r="BH203" s="231">
        <f>IF(O203="sníž. přenesená",K203,0)</f>
        <v>0</v>
      </c>
      <c r="BI203" s="231">
        <f>IF(O203="nulová",K203,0)</f>
        <v>0</v>
      </c>
      <c r="BJ203" s="18" t="s">
        <v>86</v>
      </c>
      <c r="BK203" s="231">
        <f>ROUND(P203*H203,2)</f>
        <v>0</v>
      </c>
      <c r="BL203" s="18" t="s">
        <v>129</v>
      </c>
      <c r="BM203" s="230" t="s">
        <v>323</v>
      </c>
    </row>
    <row r="204" s="1" customFormat="1">
      <c r="B204" s="39"/>
      <c r="C204" s="40"/>
      <c r="D204" s="232" t="s">
        <v>191</v>
      </c>
      <c r="E204" s="40"/>
      <c r="F204" s="233" t="s">
        <v>324</v>
      </c>
      <c r="G204" s="40"/>
      <c r="H204" s="40"/>
      <c r="I204" s="138"/>
      <c r="J204" s="138"/>
      <c r="K204" s="40"/>
      <c r="L204" s="40"/>
      <c r="M204" s="44"/>
      <c r="N204" s="234"/>
      <c r="O204" s="84"/>
      <c r="P204" s="84"/>
      <c r="Q204" s="84"/>
      <c r="R204" s="84"/>
      <c r="S204" s="84"/>
      <c r="T204" s="84"/>
      <c r="U204" s="84"/>
      <c r="V204" s="84"/>
      <c r="W204" s="84"/>
      <c r="X204" s="84"/>
      <c r="Y204" s="85"/>
      <c r="AT204" s="18" t="s">
        <v>191</v>
      </c>
      <c r="AU204" s="18" t="s">
        <v>88</v>
      </c>
    </row>
    <row r="205" s="1" customFormat="1">
      <c r="B205" s="39"/>
      <c r="C205" s="40"/>
      <c r="D205" s="232" t="s">
        <v>193</v>
      </c>
      <c r="E205" s="40"/>
      <c r="F205" s="235" t="s">
        <v>325</v>
      </c>
      <c r="G205" s="40"/>
      <c r="H205" s="40"/>
      <c r="I205" s="138"/>
      <c r="J205" s="138"/>
      <c r="K205" s="40"/>
      <c r="L205" s="40"/>
      <c r="M205" s="44"/>
      <c r="N205" s="234"/>
      <c r="O205" s="84"/>
      <c r="P205" s="84"/>
      <c r="Q205" s="84"/>
      <c r="R205" s="84"/>
      <c r="S205" s="84"/>
      <c r="T205" s="84"/>
      <c r="U205" s="84"/>
      <c r="V205" s="84"/>
      <c r="W205" s="84"/>
      <c r="X205" s="84"/>
      <c r="Y205" s="85"/>
      <c r="AT205" s="18" t="s">
        <v>193</v>
      </c>
      <c r="AU205" s="18" t="s">
        <v>88</v>
      </c>
    </row>
    <row r="206" s="12" customFormat="1">
      <c r="B206" s="236"/>
      <c r="C206" s="237"/>
      <c r="D206" s="232" t="s">
        <v>195</v>
      </c>
      <c r="E206" s="238" t="s">
        <v>20</v>
      </c>
      <c r="F206" s="239" t="s">
        <v>326</v>
      </c>
      <c r="G206" s="237"/>
      <c r="H206" s="240">
        <v>78.040000000000006</v>
      </c>
      <c r="I206" s="241"/>
      <c r="J206" s="241"/>
      <c r="K206" s="237"/>
      <c r="L206" s="237"/>
      <c r="M206" s="242"/>
      <c r="N206" s="243"/>
      <c r="O206" s="244"/>
      <c r="P206" s="244"/>
      <c r="Q206" s="244"/>
      <c r="R206" s="244"/>
      <c r="S206" s="244"/>
      <c r="T206" s="244"/>
      <c r="U206" s="244"/>
      <c r="V206" s="244"/>
      <c r="W206" s="244"/>
      <c r="X206" s="244"/>
      <c r="Y206" s="245"/>
      <c r="AT206" s="246" t="s">
        <v>195</v>
      </c>
      <c r="AU206" s="246" t="s">
        <v>88</v>
      </c>
      <c r="AV206" s="12" t="s">
        <v>88</v>
      </c>
      <c r="AW206" s="12" t="s">
        <v>5</v>
      </c>
      <c r="AX206" s="12" t="s">
        <v>78</v>
      </c>
      <c r="AY206" s="246" t="s">
        <v>183</v>
      </c>
    </row>
    <row r="207" s="13" customFormat="1">
      <c r="B207" s="247"/>
      <c r="C207" s="248"/>
      <c r="D207" s="232" t="s">
        <v>195</v>
      </c>
      <c r="E207" s="249" t="s">
        <v>20</v>
      </c>
      <c r="F207" s="250" t="s">
        <v>197</v>
      </c>
      <c r="G207" s="248"/>
      <c r="H207" s="251">
        <v>78.040000000000006</v>
      </c>
      <c r="I207" s="252"/>
      <c r="J207" s="252"/>
      <c r="K207" s="248"/>
      <c r="L207" s="248"/>
      <c r="M207" s="253"/>
      <c r="N207" s="254"/>
      <c r="O207" s="255"/>
      <c r="P207" s="255"/>
      <c r="Q207" s="255"/>
      <c r="R207" s="255"/>
      <c r="S207" s="255"/>
      <c r="T207" s="255"/>
      <c r="U207" s="255"/>
      <c r="V207" s="255"/>
      <c r="W207" s="255"/>
      <c r="X207" s="255"/>
      <c r="Y207" s="256"/>
      <c r="AT207" s="257" t="s">
        <v>195</v>
      </c>
      <c r="AU207" s="257" t="s">
        <v>88</v>
      </c>
      <c r="AV207" s="13" t="s">
        <v>129</v>
      </c>
      <c r="AW207" s="13" t="s">
        <v>5</v>
      </c>
      <c r="AX207" s="13" t="s">
        <v>86</v>
      </c>
      <c r="AY207" s="257" t="s">
        <v>183</v>
      </c>
    </row>
    <row r="208" s="1" customFormat="1" ht="24" customHeight="1">
      <c r="B208" s="39"/>
      <c r="C208" s="218" t="s">
        <v>8</v>
      </c>
      <c r="D208" s="260" t="s">
        <v>185</v>
      </c>
      <c r="E208" s="219" t="s">
        <v>327</v>
      </c>
      <c r="F208" s="220" t="s">
        <v>328</v>
      </c>
      <c r="G208" s="221" t="s">
        <v>224</v>
      </c>
      <c r="H208" s="222">
        <v>78.040000000000006</v>
      </c>
      <c r="I208" s="223"/>
      <c r="J208" s="223"/>
      <c r="K208" s="224">
        <f>ROUND(P208*H208,2)</f>
        <v>0</v>
      </c>
      <c r="L208" s="220" t="s">
        <v>189</v>
      </c>
      <c r="M208" s="44"/>
      <c r="N208" s="225" t="s">
        <v>20</v>
      </c>
      <c r="O208" s="226" t="s">
        <v>47</v>
      </c>
      <c r="P208" s="227">
        <f>I208+J208</f>
        <v>0</v>
      </c>
      <c r="Q208" s="227">
        <f>ROUND(I208*H208,2)</f>
        <v>0</v>
      </c>
      <c r="R208" s="227">
        <f>ROUND(J208*H208,2)</f>
        <v>0</v>
      </c>
      <c r="S208" s="84"/>
      <c r="T208" s="228">
        <f>S208*H208</f>
        <v>0</v>
      </c>
      <c r="U208" s="228">
        <v>0</v>
      </c>
      <c r="V208" s="228">
        <f>U208*H208</f>
        <v>0</v>
      </c>
      <c r="W208" s="228">
        <v>0</v>
      </c>
      <c r="X208" s="228">
        <f>W208*H208</f>
        <v>0</v>
      </c>
      <c r="Y208" s="229" t="s">
        <v>20</v>
      </c>
      <c r="AR208" s="230" t="s">
        <v>129</v>
      </c>
      <c r="AT208" s="230" t="s">
        <v>185</v>
      </c>
      <c r="AU208" s="230" t="s">
        <v>88</v>
      </c>
      <c r="AY208" s="18" t="s">
        <v>183</v>
      </c>
      <c r="BE208" s="231">
        <f>IF(O208="základní",K208,0)</f>
        <v>0</v>
      </c>
      <c r="BF208" s="231">
        <f>IF(O208="snížená",K208,0)</f>
        <v>0</v>
      </c>
      <c r="BG208" s="231">
        <f>IF(O208="zákl. přenesená",K208,0)</f>
        <v>0</v>
      </c>
      <c r="BH208" s="231">
        <f>IF(O208="sníž. přenesená",K208,0)</f>
        <v>0</v>
      </c>
      <c r="BI208" s="231">
        <f>IF(O208="nulová",K208,0)</f>
        <v>0</v>
      </c>
      <c r="BJ208" s="18" t="s">
        <v>86</v>
      </c>
      <c r="BK208" s="231">
        <f>ROUND(P208*H208,2)</f>
        <v>0</v>
      </c>
      <c r="BL208" s="18" t="s">
        <v>129</v>
      </c>
      <c r="BM208" s="230" t="s">
        <v>329</v>
      </c>
    </row>
    <row r="209" s="1" customFormat="1">
      <c r="B209" s="39"/>
      <c r="C209" s="40"/>
      <c r="D209" s="232" t="s">
        <v>191</v>
      </c>
      <c r="E209" s="40"/>
      <c r="F209" s="233" t="s">
        <v>330</v>
      </c>
      <c r="G209" s="40"/>
      <c r="H209" s="40"/>
      <c r="I209" s="138"/>
      <c r="J209" s="138"/>
      <c r="K209" s="40"/>
      <c r="L209" s="40"/>
      <c r="M209" s="44"/>
      <c r="N209" s="234"/>
      <c r="O209" s="84"/>
      <c r="P209" s="84"/>
      <c r="Q209" s="84"/>
      <c r="R209" s="84"/>
      <c r="S209" s="84"/>
      <c r="T209" s="84"/>
      <c r="U209" s="84"/>
      <c r="V209" s="84"/>
      <c r="W209" s="84"/>
      <c r="X209" s="84"/>
      <c r="Y209" s="85"/>
      <c r="AT209" s="18" t="s">
        <v>191</v>
      </c>
      <c r="AU209" s="18" t="s">
        <v>88</v>
      </c>
    </row>
    <row r="210" s="1" customFormat="1">
      <c r="B210" s="39"/>
      <c r="C210" s="40"/>
      <c r="D210" s="232" t="s">
        <v>193</v>
      </c>
      <c r="E210" s="40"/>
      <c r="F210" s="235" t="s">
        <v>325</v>
      </c>
      <c r="G210" s="40"/>
      <c r="H210" s="40"/>
      <c r="I210" s="138"/>
      <c r="J210" s="138"/>
      <c r="K210" s="40"/>
      <c r="L210" s="40"/>
      <c r="M210" s="44"/>
      <c r="N210" s="234"/>
      <c r="O210" s="84"/>
      <c r="P210" s="84"/>
      <c r="Q210" s="84"/>
      <c r="R210" s="84"/>
      <c r="S210" s="84"/>
      <c r="T210" s="84"/>
      <c r="U210" s="84"/>
      <c r="V210" s="84"/>
      <c r="W210" s="84"/>
      <c r="X210" s="84"/>
      <c r="Y210" s="85"/>
      <c r="AT210" s="18" t="s">
        <v>193</v>
      </c>
      <c r="AU210" s="18" t="s">
        <v>88</v>
      </c>
    </row>
    <row r="211" s="12" customFormat="1">
      <c r="B211" s="236"/>
      <c r="C211" s="237"/>
      <c r="D211" s="232" t="s">
        <v>195</v>
      </c>
      <c r="E211" s="238" t="s">
        <v>20</v>
      </c>
      <c r="F211" s="239" t="s">
        <v>326</v>
      </c>
      <c r="G211" s="237"/>
      <c r="H211" s="240">
        <v>78.040000000000006</v>
      </c>
      <c r="I211" s="241"/>
      <c r="J211" s="241"/>
      <c r="K211" s="237"/>
      <c r="L211" s="237"/>
      <c r="M211" s="242"/>
      <c r="N211" s="243"/>
      <c r="O211" s="244"/>
      <c r="P211" s="244"/>
      <c r="Q211" s="244"/>
      <c r="R211" s="244"/>
      <c r="S211" s="244"/>
      <c r="T211" s="244"/>
      <c r="U211" s="244"/>
      <c r="V211" s="244"/>
      <c r="W211" s="244"/>
      <c r="X211" s="244"/>
      <c r="Y211" s="245"/>
      <c r="AT211" s="246" t="s">
        <v>195</v>
      </c>
      <c r="AU211" s="246" t="s">
        <v>88</v>
      </c>
      <c r="AV211" s="12" t="s">
        <v>88</v>
      </c>
      <c r="AW211" s="12" t="s">
        <v>5</v>
      </c>
      <c r="AX211" s="12" t="s">
        <v>78</v>
      </c>
      <c r="AY211" s="246" t="s">
        <v>183</v>
      </c>
    </row>
    <row r="212" s="13" customFormat="1">
      <c r="B212" s="247"/>
      <c r="C212" s="248"/>
      <c r="D212" s="232" t="s">
        <v>195</v>
      </c>
      <c r="E212" s="249" t="s">
        <v>20</v>
      </c>
      <c r="F212" s="250" t="s">
        <v>197</v>
      </c>
      <c r="G212" s="248"/>
      <c r="H212" s="251">
        <v>78.040000000000006</v>
      </c>
      <c r="I212" s="252"/>
      <c r="J212" s="252"/>
      <c r="K212" s="248"/>
      <c r="L212" s="248"/>
      <c r="M212" s="253"/>
      <c r="N212" s="254"/>
      <c r="O212" s="255"/>
      <c r="P212" s="255"/>
      <c r="Q212" s="255"/>
      <c r="R212" s="255"/>
      <c r="S212" s="255"/>
      <c r="T212" s="255"/>
      <c r="U212" s="255"/>
      <c r="V212" s="255"/>
      <c r="W212" s="255"/>
      <c r="X212" s="255"/>
      <c r="Y212" s="256"/>
      <c r="AT212" s="257" t="s">
        <v>195</v>
      </c>
      <c r="AU212" s="257" t="s">
        <v>88</v>
      </c>
      <c r="AV212" s="13" t="s">
        <v>129</v>
      </c>
      <c r="AW212" s="13" t="s">
        <v>5</v>
      </c>
      <c r="AX212" s="13" t="s">
        <v>86</v>
      </c>
      <c r="AY212" s="257" t="s">
        <v>183</v>
      </c>
    </row>
    <row r="213" s="1" customFormat="1" ht="24" customHeight="1">
      <c r="B213" s="39"/>
      <c r="C213" s="218" t="s">
        <v>331</v>
      </c>
      <c r="D213" s="218" t="s">
        <v>185</v>
      </c>
      <c r="E213" s="219" t="s">
        <v>332</v>
      </c>
      <c r="F213" s="220" t="s">
        <v>333</v>
      </c>
      <c r="G213" s="221" t="s">
        <v>224</v>
      </c>
      <c r="H213" s="222">
        <v>7.9100000000000001</v>
      </c>
      <c r="I213" s="223"/>
      <c r="J213" s="223"/>
      <c r="K213" s="224">
        <f>ROUND(P213*H213,2)</f>
        <v>0</v>
      </c>
      <c r="L213" s="220" t="s">
        <v>189</v>
      </c>
      <c r="M213" s="44"/>
      <c r="N213" s="225" t="s">
        <v>20</v>
      </c>
      <c r="O213" s="226" t="s">
        <v>47</v>
      </c>
      <c r="P213" s="227">
        <f>I213+J213</f>
        <v>0</v>
      </c>
      <c r="Q213" s="227">
        <f>ROUND(I213*H213,2)</f>
        <v>0</v>
      </c>
      <c r="R213" s="227">
        <f>ROUND(J213*H213,2)</f>
        <v>0</v>
      </c>
      <c r="S213" s="84"/>
      <c r="T213" s="228">
        <f>S213*H213</f>
        <v>0</v>
      </c>
      <c r="U213" s="228">
        <v>0</v>
      </c>
      <c r="V213" s="228">
        <f>U213*H213</f>
        <v>0</v>
      </c>
      <c r="W213" s="228">
        <v>0</v>
      </c>
      <c r="X213" s="228">
        <f>W213*H213</f>
        <v>0</v>
      </c>
      <c r="Y213" s="229" t="s">
        <v>20</v>
      </c>
      <c r="AR213" s="230" t="s">
        <v>129</v>
      </c>
      <c r="AT213" s="230" t="s">
        <v>185</v>
      </c>
      <c r="AU213" s="230" t="s">
        <v>88</v>
      </c>
      <c r="AY213" s="18" t="s">
        <v>183</v>
      </c>
      <c r="BE213" s="231">
        <f>IF(O213="základní",K213,0)</f>
        <v>0</v>
      </c>
      <c r="BF213" s="231">
        <f>IF(O213="snížená",K213,0)</f>
        <v>0</v>
      </c>
      <c r="BG213" s="231">
        <f>IF(O213="zákl. přenesená",K213,0)</f>
        <v>0</v>
      </c>
      <c r="BH213" s="231">
        <f>IF(O213="sníž. přenesená",K213,0)</f>
        <v>0</v>
      </c>
      <c r="BI213" s="231">
        <f>IF(O213="nulová",K213,0)</f>
        <v>0</v>
      </c>
      <c r="BJ213" s="18" t="s">
        <v>86</v>
      </c>
      <c r="BK213" s="231">
        <f>ROUND(P213*H213,2)</f>
        <v>0</v>
      </c>
      <c r="BL213" s="18" t="s">
        <v>129</v>
      </c>
      <c r="BM213" s="230" t="s">
        <v>334</v>
      </c>
    </row>
    <row r="214" s="1" customFormat="1">
      <c r="B214" s="39"/>
      <c r="C214" s="40"/>
      <c r="D214" s="232" t="s">
        <v>191</v>
      </c>
      <c r="E214" s="40"/>
      <c r="F214" s="233" t="s">
        <v>335</v>
      </c>
      <c r="G214" s="40"/>
      <c r="H214" s="40"/>
      <c r="I214" s="138"/>
      <c r="J214" s="138"/>
      <c r="K214" s="40"/>
      <c r="L214" s="40"/>
      <c r="M214" s="44"/>
      <c r="N214" s="234"/>
      <c r="O214" s="84"/>
      <c r="P214" s="84"/>
      <c r="Q214" s="84"/>
      <c r="R214" s="84"/>
      <c r="S214" s="84"/>
      <c r="T214" s="84"/>
      <c r="U214" s="84"/>
      <c r="V214" s="84"/>
      <c r="W214" s="84"/>
      <c r="X214" s="84"/>
      <c r="Y214" s="85"/>
      <c r="AT214" s="18" t="s">
        <v>191</v>
      </c>
      <c r="AU214" s="18" t="s">
        <v>88</v>
      </c>
    </row>
    <row r="215" s="1" customFormat="1">
      <c r="B215" s="39"/>
      <c r="C215" s="40"/>
      <c r="D215" s="232" t="s">
        <v>193</v>
      </c>
      <c r="E215" s="40"/>
      <c r="F215" s="235" t="s">
        <v>325</v>
      </c>
      <c r="G215" s="40"/>
      <c r="H215" s="40"/>
      <c r="I215" s="138"/>
      <c r="J215" s="138"/>
      <c r="K215" s="40"/>
      <c r="L215" s="40"/>
      <c r="M215" s="44"/>
      <c r="N215" s="234"/>
      <c r="O215" s="84"/>
      <c r="P215" s="84"/>
      <c r="Q215" s="84"/>
      <c r="R215" s="84"/>
      <c r="S215" s="84"/>
      <c r="T215" s="84"/>
      <c r="U215" s="84"/>
      <c r="V215" s="84"/>
      <c r="W215" s="84"/>
      <c r="X215" s="84"/>
      <c r="Y215" s="85"/>
      <c r="AT215" s="18" t="s">
        <v>193</v>
      </c>
      <c r="AU215" s="18" t="s">
        <v>88</v>
      </c>
    </row>
    <row r="216" s="12" customFormat="1">
      <c r="B216" s="236"/>
      <c r="C216" s="237"/>
      <c r="D216" s="232" t="s">
        <v>195</v>
      </c>
      <c r="E216" s="238" t="s">
        <v>20</v>
      </c>
      <c r="F216" s="239" t="s">
        <v>336</v>
      </c>
      <c r="G216" s="237"/>
      <c r="H216" s="240">
        <v>7.9100000000000001</v>
      </c>
      <c r="I216" s="241"/>
      <c r="J216" s="241"/>
      <c r="K216" s="237"/>
      <c r="L216" s="237"/>
      <c r="M216" s="242"/>
      <c r="N216" s="243"/>
      <c r="O216" s="244"/>
      <c r="P216" s="244"/>
      <c r="Q216" s="244"/>
      <c r="R216" s="244"/>
      <c r="S216" s="244"/>
      <c r="T216" s="244"/>
      <c r="U216" s="244"/>
      <c r="V216" s="244"/>
      <c r="W216" s="244"/>
      <c r="X216" s="244"/>
      <c r="Y216" s="245"/>
      <c r="AT216" s="246" t="s">
        <v>195</v>
      </c>
      <c r="AU216" s="246" t="s">
        <v>88</v>
      </c>
      <c r="AV216" s="12" t="s">
        <v>88</v>
      </c>
      <c r="AW216" s="12" t="s">
        <v>5</v>
      </c>
      <c r="AX216" s="12" t="s">
        <v>78</v>
      </c>
      <c r="AY216" s="246" t="s">
        <v>183</v>
      </c>
    </row>
    <row r="217" s="13" customFormat="1">
      <c r="B217" s="247"/>
      <c r="C217" s="248"/>
      <c r="D217" s="232" t="s">
        <v>195</v>
      </c>
      <c r="E217" s="249" t="s">
        <v>20</v>
      </c>
      <c r="F217" s="250" t="s">
        <v>197</v>
      </c>
      <c r="G217" s="248"/>
      <c r="H217" s="251">
        <v>7.9100000000000001</v>
      </c>
      <c r="I217" s="252"/>
      <c r="J217" s="252"/>
      <c r="K217" s="248"/>
      <c r="L217" s="248"/>
      <c r="M217" s="253"/>
      <c r="N217" s="254"/>
      <c r="O217" s="255"/>
      <c r="P217" s="255"/>
      <c r="Q217" s="255"/>
      <c r="R217" s="255"/>
      <c r="S217" s="255"/>
      <c r="T217" s="255"/>
      <c r="U217" s="255"/>
      <c r="V217" s="255"/>
      <c r="W217" s="255"/>
      <c r="X217" s="255"/>
      <c r="Y217" s="256"/>
      <c r="AT217" s="257" t="s">
        <v>195</v>
      </c>
      <c r="AU217" s="257" t="s">
        <v>88</v>
      </c>
      <c r="AV217" s="13" t="s">
        <v>129</v>
      </c>
      <c r="AW217" s="13" t="s">
        <v>5</v>
      </c>
      <c r="AX217" s="13" t="s">
        <v>86</v>
      </c>
      <c r="AY217" s="257" t="s">
        <v>183</v>
      </c>
    </row>
    <row r="218" s="1" customFormat="1" ht="24" customHeight="1">
      <c r="B218" s="39"/>
      <c r="C218" s="218" t="s">
        <v>337</v>
      </c>
      <c r="D218" s="260" t="s">
        <v>185</v>
      </c>
      <c r="E218" s="219" t="s">
        <v>338</v>
      </c>
      <c r="F218" s="220" t="s">
        <v>339</v>
      </c>
      <c r="G218" s="221" t="s">
        <v>200</v>
      </c>
      <c r="H218" s="222">
        <v>46</v>
      </c>
      <c r="I218" s="223"/>
      <c r="J218" s="223"/>
      <c r="K218" s="224">
        <f>ROUND(P218*H218,2)</f>
        <v>0</v>
      </c>
      <c r="L218" s="220" t="s">
        <v>189</v>
      </c>
      <c r="M218" s="44"/>
      <c r="N218" s="225" t="s">
        <v>20</v>
      </c>
      <c r="O218" s="226" t="s">
        <v>47</v>
      </c>
      <c r="P218" s="227">
        <f>I218+J218</f>
        <v>0</v>
      </c>
      <c r="Q218" s="227">
        <f>ROUND(I218*H218,2)</f>
        <v>0</v>
      </c>
      <c r="R218" s="227">
        <f>ROUND(J218*H218,2)</f>
        <v>0</v>
      </c>
      <c r="S218" s="84"/>
      <c r="T218" s="228">
        <f>S218*H218</f>
        <v>0</v>
      </c>
      <c r="U218" s="228">
        <v>0</v>
      </c>
      <c r="V218" s="228">
        <f>U218*H218</f>
        <v>0</v>
      </c>
      <c r="W218" s="228">
        <v>0</v>
      </c>
      <c r="X218" s="228">
        <f>W218*H218</f>
        <v>0</v>
      </c>
      <c r="Y218" s="229" t="s">
        <v>20</v>
      </c>
      <c r="AR218" s="230" t="s">
        <v>129</v>
      </c>
      <c r="AT218" s="230" t="s">
        <v>185</v>
      </c>
      <c r="AU218" s="230" t="s">
        <v>88</v>
      </c>
      <c r="AY218" s="18" t="s">
        <v>183</v>
      </c>
      <c r="BE218" s="231">
        <f>IF(O218="základní",K218,0)</f>
        <v>0</v>
      </c>
      <c r="BF218" s="231">
        <f>IF(O218="snížená",K218,0)</f>
        <v>0</v>
      </c>
      <c r="BG218" s="231">
        <f>IF(O218="zákl. přenesená",K218,0)</f>
        <v>0</v>
      </c>
      <c r="BH218" s="231">
        <f>IF(O218="sníž. přenesená",K218,0)</f>
        <v>0</v>
      </c>
      <c r="BI218" s="231">
        <f>IF(O218="nulová",K218,0)</f>
        <v>0</v>
      </c>
      <c r="BJ218" s="18" t="s">
        <v>86</v>
      </c>
      <c r="BK218" s="231">
        <f>ROUND(P218*H218,2)</f>
        <v>0</v>
      </c>
      <c r="BL218" s="18" t="s">
        <v>129</v>
      </c>
      <c r="BM218" s="230" t="s">
        <v>340</v>
      </c>
    </row>
    <row r="219" s="1" customFormat="1">
      <c r="B219" s="39"/>
      <c r="C219" s="40"/>
      <c r="D219" s="232" t="s">
        <v>191</v>
      </c>
      <c r="E219" s="40"/>
      <c r="F219" s="233" t="s">
        <v>341</v>
      </c>
      <c r="G219" s="40"/>
      <c r="H219" s="40"/>
      <c r="I219" s="138"/>
      <c r="J219" s="138"/>
      <c r="K219" s="40"/>
      <c r="L219" s="40"/>
      <c r="M219" s="44"/>
      <c r="N219" s="234"/>
      <c r="O219" s="84"/>
      <c r="P219" s="84"/>
      <c r="Q219" s="84"/>
      <c r="R219" s="84"/>
      <c r="S219" s="84"/>
      <c r="T219" s="84"/>
      <c r="U219" s="84"/>
      <c r="V219" s="84"/>
      <c r="W219" s="84"/>
      <c r="X219" s="84"/>
      <c r="Y219" s="85"/>
      <c r="AT219" s="18" t="s">
        <v>191</v>
      </c>
      <c r="AU219" s="18" t="s">
        <v>88</v>
      </c>
    </row>
    <row r="220" s="1" customFormat="1">
      <c r="B220" s="39"/>
      <c r="C220" s="40"/>
      <c r="D220" s="232" t="s">
        <v>193</v>
      </c>
      <c r="E220" s="40"/>
      <c r="F220" s="235" t="s">
        <v>342</v>
      </c>
      <c r="G220" s="40"/>
      <c r="H220" s="40"/>
      <c r="I220" s="138"/>
      <c r="J220" s="138"/>
      <c r="K220" s="40"/>
      <c r="L220" s="40"/>
      <c r="M220" s="44"/>
      <c r="N220" s="234"/>
      <c r="O220" s="84"/>
      <c r="P220" s="84"/>
      <c r="Q220" s="84"/>
      <c r="R220" s="84"/>
      <c r="S220" s="84"/>
      <c r="T220" s="84"/>
      <c r="U220" s="84"/>
      <c r="V220" s="84"/>
      <c r="W220" s="84"/>
      <c r="X220" s="84"/>
      <c r="Y220" s="85"/>
      <c r="AT220" s="18" t="s">
        <v>193</v>
      </c>
      <c r="AU220" s="18" t="s">
        <v>88</v>
      </c>
    </row>
    <row r="221" s="12" customFormat="1">
      <c r="B221" s="236"/>
      <c r="C221" s="237"/>
      <c r="D221" s="232" t="s">
        <v>195</v>
      </c>
      <c r="E221" s="238" t="s">
        <v>20</v>
      </c>
      <c r="F221" s="239" t="s">
        <v>121</v>
      </c>
      <c r="G221" s="237"/>
      <c r="H221" s="240">
        <v>46</v>
      </c>
      <c r="I221" s="241"/>
      <c r="J221" s="241"/>
      <c r="K221" s="237"/>
      <c r="L221" s="237"/>
      <c r="M221" s="242"/>
      <c r="N221" s="243"/>
      <c r="O221" s="244"/>
      <c r="P221" s="244"/>
      <c r="Q221" s="244"/>
      <c r="R221" s="244"/>
      <c r="S221" s="244"/>
      <c r="T221" s="244"/>
      <c r="U221" s="244"/>
      <c r="V221" s="244"/>
      <c r="W221" s="244"/>
      <c r="X221" s="244"/>
      <c r="Y221" s="245"/>
      <c r="AT221" s="246" t="s">
        <v>195</v>
      </c>
      <c r="AU221" s="246" t="s">
        <v>88</v>
      </c>
      <c r="AV221" s="12" t="s">
        <v>88</v>
      </c>
      <c r="AW221" s="12" t="s">
        <v>5</v>
      </c>
      <c r="AX221" s="12" t="s">
        <v>78</v>
      </c>
      <c r="AY221" s="246" t="s">
        <v>183</v>
      </c>
    </row>
    <row r="222" s="13" customFormat="1">
      <c r="B222" s="247"/>
      <c r="C222" s="248"/>
      <c r="D222" s="232" t="s">
        <v>195</v>
      </c>
      <c r="E222" s="249" t="s">
        <v>20</v>
      </c>
      <c r="F222" s="250" t="s">
        <v>197</v>
      </c>
      <c r="G222" s="248"/>
      <c r="H222" s="251">
        <v>46</v>
      </c>
      <c r="I222" s="252"/>
      <c r="J222" s="252"/>
      <c r="K222" s="248"/>
      <c r="L222" s="248"/>
      <c r="M222" s="253"/>
      <c r="N222" s="254"/>
      <c r="O222" s="255"/>
      <c r="P222" s="255"/>
      <c r="Q222" s="255"/>
      <c r="R222" s="255"/>
      <c r="S222" s="255"/>
      <c r="T222" s="255"/>
      <c r="U222" s="255"/>
      <c r="V222" s="255"/>
      <c r="W222" s="255"/>
      <c r="X222" s="255"/>
      <c r="Y222" s="256"/>
      <c r="AT222" s="257" t="s">
        <v>195</v>
      </c>
      <c r="AU222" s="257" t="s">
        <v>88</v>
      </c>
      <c r="AV222" s="13" t="s">
        <v>129</v>
      </c>
      <c r="AW222" s="13" t="s">
        <v>5</v>
      </c>
      <c r="AX222" s="13" t="s">
        <v>86</v>
      </c>
      <c r="AY222" s="257" t="s">
        <v>183</v>
      </c>
    </row>
    <row r="223" s="1" customFormat="1" ht="24" customHeight="1">
      <c r="B223" s="39"/>
      <c r="C223" s="218" t="s">
        <v>343</v>
      </c>
      <c r="D223" s="260" t="s">
        <v>185</v>
      </c>
      <c r="E223" s="219" t="s">
        <v>344</v>
      </c>
      <c r="F223" s="220" t="s">
        <v>345</v>
      </c>
      <c r="G223" s="221" t="s">
        <v>200</v>
      </c>
      <c r="H223" s="222">
        <v>19</v>
      </c>
      <c r="I223" s="223"/>
      <c r="J223" s="223"/>
      <c r="K223" s="224">
        <f>ROUND(P223*H223,2)</f>
        <v>0</v>
      </c>
      <c r="L223" s="220" t="s">
        <v>189</v>
      </c>
      <c r="M223" s="44"/>
      <c r="N223" s="225" t="s">
        <v>20</v>
      </c>
      <c r="O223" s="226" t="s">
        <v>47</v>
      </c>
      <c r="P223" s="227">
        <f>I223+J223</f>
        <v>0</v>
      </c>
      <c r="Q223" s="227">
        <f>ROUND(I223*H223,2)</f>
        <v>0</v>
      </c>
      <c r="R223" s="227">
        <f>ROUND(J223*H223,2)</f>
        <v>0</v>
      </c>
      <c r="S223" s="84"/>
      <c r="T223" s="228">
        <f>S223*H223</f>
        <v>0</v>
      </c>
      <c r="U223" s="228">
        <v>0</v>
      </c>
      <c r="V223" s="228">
        <f>U223*H223</f>
        <v>0</v>
      </c>
      <c r="W223" s="228">
        <v>0</v>
      </c>
      <c r="X223" s="228">
        <f>W223*H223</f>
        <v>0</v>
      </c>
      <c r="Y223" s="229" t="s">
        <v>20</v>
      </c>
      <c r="AR223" s="230" t="s">
        <v>129</v>
      </c>
      <c r="AT223" s="230" t="s">
        <v>185</v>
      </c>
      <c r="AU223" s="230" t="s">
        <v>88</v>
      </c>
      <c r="AY223" s="18" t="s">
        <v>183</v>
      </c>
      <c r="BE223" s="231">
        <f>IF(O223="základní",K223,0)</f>
        <v>0</v>
      </c>
      <c r="BF223" s="231">
        <f>IF(O223="snížená",K223,0)</f>
        <v>0</v>
      </c>
      <c r="BG223" s="231">
        <f>IF(O223="zákl. přenesená",K223,0)</f>
        <v>0</v>
      </c>
      <c r="BH223" s="231">
        <f>IF(O223="sníž. přenesená",K223,0)</f>
        <v>0</v>
      </c>
      <c r="BI223" s="231">
        <f>IF(O223="nulová",K223,0)</f>
        <v>0</v>
      </c>
      <c r="BJ223" s="18" t="s">
        <v>86</v>
      </c>
      <c r="BK223" s="231">
        <f>ROUND(P223*H223,2)</f>
        <v>0</v>
      </c>
      <c r="BL223" s="18" t="s">
        <v>129</v>
      </c>
      <c r="BM223" s="230" t="s">
        <v>346</v>
      </c>
    </row>
    <row r="224" s="1" customFormat="1">
      <c r="B224" s="39"/>
      <c r="C224" s="40"/>
      <c r="D224" s="232" t="s">
        <v>191</v>
      </c>
      <c r="E224" s="40"/>
      <c r="F224" s="233" t="s">
        <v>347</v>
      </c>
      <c r="G224" s="40"/>
      <c r="H224" s="40"/>
      <c r="I224" s="138"/>
      <c r="J224" s="138"/>
      <c r="K224" s="40"/>
      <c r="L224" s="40"/>
      <c r="M224" s="44"/>
      <c r="N224" s="234"/>
      <c r="O224" s="84"/>
      <c r="P224" s="84"/>
      <c r="Q224" s="84"/>
      <c r="R224" s="84"/>
      <c r="S224" s="84"/>
      <c r="T224" s="84"/>
      <c r="U224" s="84"/>
      <c r="V224" s="84"/>
      <c r="W224" s="84"/>
      <c r="X224" s="84"/>
      <c r="Y224" s="85"/>
      <c r="AT224" s="18" t="s">
        <v>191</v>
      </c>
      <c r="AU224" s="18" t="s">
        <v>88</v>
      </c>
    </row>
    <row r="225" s="1" customFormat="1">
      <c r="B225" s="39"/>
      <c r="C225" s="40"/>
      <c r="D225" s="232" t="s">
        <v>193</v>
      </c>
      <c r="E225" s="40"/>
      <c r="F225" s="235" t="s">
        <v>342</v>
      </c>
      <c r="G225" s="40"/>
      <c r="H225" s="40"/>
      <c r="I225" s="138"/>
      <c r="J225" s="138"/>
      <c r="K225" s="40"/>
      <c r="L225" s="40"/>
      <c r="M225" s="44"/>
      <c r="N225" s="234"/>
      <c r="O225" s="84"/>
      <c r="P225" s="84"/>
      <c r="Q225" s="84"/>
      <c r="R225" s="84"/>
      <c r="S225" s="84"/>
      <c r="T225" s="84"/>
      <c r="U225" s="84"/>
      <c r="V225" s="84"/>
      <c r="W225" s="84"/>
      <c r="X225" s="84"/>
      <c r="Y225" s="85"/>
      <c r="AT225" s="18" t="s">
        <v>193</v>
      </c>
      <c r="AU225" s="18" t="s">
        <v>88</v>
      </c>
    </row>
    <row r="226" s="12" customFormat="1">
      <c r="B226" s="236"/>
      <c r="C226" s="237"/>
      <c r="D226" s="232" t="s">
        <v>195</v>
      </c>
      <c r="E226" s="238" t="s">
        <v>20</v>
      </c>
      <c r="F226" s="239" t="s">
        <v>124</v>
      </c>
      <c r="G226" s="237"/>
      <c r="H226" s="240">
        <v>19</v>
      </c>
      <c r="I226" s="241"/>
      <c r="J226" s="241"/>
      <c r="K226" s="237"/>
      <c r="L226" s="237"/>
      <c r="M226" s="242"/>
      <c r="N226" s="243"/>
      <c r="O226" s="244"/>
      <c r="P226" s="244"/>
      <c r="Q226" s="244"/>
      <c r="R226" s="244"/>
      <c r="S226" s="244"/>
      <c r="T226" s="244"/>
      <c r="U226" s="244"/>
      <c r="V226" s="244"/>
      <c r="W226" s="244"/>
      <c r="X226" s="244"/>
      <c r="Y226" s="245"/>
      <c r="AT226" s="246" t="s">
        <v>195</v>
      </c>
      <c r="AU226" s="246" t="s">
        <v>88</v>
      </c>
      <c r="AV226" s="12" t="s">
        <v>88</v>
      </c>
      <c r="AW226" s="12" t="s">
        <v>5</v>
      </c>
      <c r="AX226" s="12" t="s">
        <v>78</v>
      </c>
      <c r="AY226" s="246" t="s">
        <v>183</v>
      </c>
    </row>
    <row r="227" s="13" customFormat="1">
      <c r="B227" s="247"/>
      <c r="C227" s="248"/>
      <c r="D227" s="232" t="s">
        <v>195</v>
      </c>
      <c r="E227" s="249" t="s">
        <v>20</v>
      </c>
      <c r="F227" s="250" t="s">
        <v>197</v>
      </c>
      <c r="G227" s="248"/>
      <c r="H227" s="251">
        <v>19</v>
      </c>
      <c r="I227" s="252"/>
      <c r="J227" s="252"/>
      <c r="K227" s="248"/>
      <c r="L227" s="248"/>
      <c r="M227" s="253"/>
      <c r="N227" s="254"/>
      <c r="O227" s="255"/>
      <c r="P227" s="255"/>
      <c r="Q227" s="255"/>
      <c r="R227" s="255"/>
      <c r="S227" s="255"/>
      <c r="T227" s="255"/>
      <c r="U227" s="255"/>
      <c r="V227" s="255"/>
      <c r="W227" s="255"/>
      <c r="X227" s="255"/>
      <c r="Y227" s="256"/>
      <c r="AT227" s="257" t="s">
        <v>195</v>
      </c>
      <c r="AU227" s="257" t="s">
        <v>88</v>
      </c>
      <c r="AV227" s="13" t="s">
        <v>129</v>
      </c>
      <c r="AW227" s="13" t="s">
        <v>5</v>
      </c>
      <c r="AX227" s="13" t="s">
        <v>86</v>
      </c>
      <c r="AY227" s="257" t="s">
        <v>183</v>
      </c>
    </row>
    <row r="228" s="1" customFormat="1" ht="24" customHeight="1">
      <c r="B228" s="39"/>
      <c r="C228" s="218" t="s">
        <v>348</v>
      </c>
      <c r="D228" s="260" t="s">
        <v>185</v>
      </c>
      <c r="E228" s="219" t="s">
        <v>349</v>
      </c>
      <c r="F228" s="220" t="s">
        <v>350</v>
      </c>
      <c r="G228" s="221" t="s">
        <v>200</v>
      </c>
      <c r="H228" s="222">
        <v>5</v>
      </c>
      <c r="I228" s="223"/>
      <c r="J228" s="223"/>
      <c r="K228" s="224">
        <f>ROUND(P228*H228,2)</f>
        <v>0</v>
      </c>
      <c r="L228" s="220" t="s">
        <v>189</v>
      </c>
      <c r="M228" s="44"/>
      <c r="N228" s="225" t="s">
        <v>20</v>
      </c>
      <c r="O228" s="226" t="s">
        <v>47</v>
      </c>
      <c r="P228" s="227">
        <f>I228+J228</f>
        <v>0</v>
      </c>
      <c r="Q228" s="227">
        <f>ROUND(I228*H228,2)</f>
        <v>0</v>
      </c>
      <c r="R228" s="227">
        <f>ROUND(J228*H228,2)</f>
        <v>0</v>
      </c>
      <c r="S228" s="84"/>
      <c r="T228" s="228">
        <f>S228*H228</f>
        <v>0</v>
      </c>
      <c r="U228" s="228">
        <v>0</v>
      </c>
      <c r="V228" s="228">
        <f>U228*H228</f>
        <v>0</v>
      </c>
      <c r="W228" s="228">
        <v>0</v>
      </c>
      <c r="X228" s="228">
        <f>W228*H228</f>
        <v>0</v>
      </c>
      <c r="Y228" s="229" t="s">
        <v>20</v>
      </c>
      <c r="AR228" s="230" t="s">
        <v>129</v>
      </c>
      <c r="AT228" s="230" t="s">
        <v>185</v>
      </c>
      <c r="AU228" s="230" t="s">
        <v>88</v>
      </c>
      <c r="AY228" s="18" t="s">
        <v>183</v>
      </c>
      <c r="BE228" s="231">
        <f>IF(O228="základní",K228,0)</f>
        <v>0</v>
      </c>
      <c r="BF228" s="231">
        <f>IF(O228="snížená",K228,0)</f>
        <v>0</v>
      </c>
      <c r="BG228" s="231">
        <f>IF(O228="zákl. přenesená",K228,0)</f>
        <v>0</v>
      </c>
      <c r="BH228" s="231">
        <f>IF(O228="sníž. přenesená",K228,0)</f>
        <v>0</v>
      </c>
      <c r="BI228" s="231">
        <f>IF(O228="nulová",K228,0)</f>
        <v>0</v>
      </c>
      <c r="BJ228" s="18" t="s">
        <v>86</v>
      </c>
      <c r="BK228" s="231">
        <f>ROUND(P228*H228,2)</f>
        <v>0</v>
      </c>
      <c r="BL228" s="18" t="s">
        <v>129</v>
      </c>
      <c r="BM228" s="230" t="s">
        <v>351</v>
      </c>
    </row>
    <row r="229" s="1" customFormat="1">
      <c r="B229" s="39"/>
      <c r="C229" s="40"/>
      <c r="D229" s="232" t="s">
        <v>191</v>
      </c>
      <c r="E229" s="40"/>
      <c r="F229" s="233" t="s">
        <v>352</v>
      </c>
      <c r="G229" s="40"/>
      <c r="H229" s="40"/>
      <c r="I229" s="138"/>
      <c r="J229" s="138"/>
      <c r="K229" s="40"/>
      <c r="L229" s="40"/>
      <c r="M229" s="44"/>
      <c r="N229" s="234"/>
      <c r="O229" s="84"/>
      <c r="P229" s="84"/>
      <c r="Q229" s="84"/>
      <c r="R229" s="84"/>
      <c r="S229" s="84"/>
      <c r="T229" s="84"/>
      <c r="U229" s="84"/>
      <c r="V229" s="84"/>
      <c r="W229" s="84"/>
      <c r="X229" s="84"/>
      <c r="Y229" s="85"/>
      <c r="AT229" s="18" t="s">
        <v>191</v>
      </c>
      <c r="AU229" s="18" t="s">
        <v>88</v>
      </c>
    </row>
    <row r="230" s="1" customFormat="1">
      <c r="B230" s="39"/>
      <c r="C230" s="40"/>
      <c r="D230" s="232" t="s">
        <v>193</v>
      </c>
      <c r="E230" s="40"/>
      <c r="F230" s="235" t="s">
        <v>342</v>
      </c>
      <c r="G230" s="40"/>
      <c r="H230" s="40"/>
      <c r="I230" s="138"/>
      <c r="J230" s="138"/>
      <c r="K230" s="40"/>
      <c r="L230" s="40"/>
      <c r="M230" s="44"/>
      <c r="N230" s="234"/>
      <c r="O230" s="84"/>
      <c r="P230" s="84"/>
      <c r="Q230" s="84"/>
      <c r="R230" s="84"/>
      <c r="S230" s="84"/>
      <c r="T230" s="84"/>
      <c r="U230" s="84"/>
      <c r="V230" s="84"/>
      <c r="W230" s="84"/>
      <c r="X230" s="84"/>
      <c r="Y230" s="85"/>
      <c r="AT230" s="18" t="s">
        <v>193</v>
      </c>
      <c r="AU230" s="18" t="s">
        <v>88</v>
      </c>
    </row>
    <row r="231" s="12" customFormat="1">
      <c r="B231" s="236"/>
      <c r="C231" s="237"/>
      <c r="D231" s="232" t="s">
        <v>195</v>
      </c>
      <c r="E231" s="238" t="s">
        <v>20</v>
      </c>
      <c r="F231" s="239" t="s">
        <v>126</v>
      </c>
      <c r="G231" s="237"/>
      <c r="H231" s="240">
        <v>5</v>
      </c>
      <c r="I231" s="241"/>
      <c r="J231" s="241"/>
      <c r="K231" s="237"/>
      <c r="L231" s="237"/>
      <c r="M231" s="242"/>
      <c r="N231" s="243"/>
      <c r="O231" s="244"/>
      <c r="P231" s="244"/>
      <c r="Q231" s="244"/>
      <c r="R231" s="244"/>
      <c r="S231" s="244"/>
      <c r="T231" s="244"/>
      <c r="U231" s="244"/>
      <c r="V231" s="244"/>
      <c r="W231" s="244"/>
      <c r="X231" s="244"/>
      <c r="Y231" s="245"/>
      <c r="AT231" s="246" t="s">
        <v>195</v>
      </c>
      <c r="AU231" s="246" t="s">
        <v>88</v>
      </c>
      <c r="AV231" s="12" t="s">
        <v>88</v>
      </c>
      <c r="AW231" s="12" t="s">
        <v>5</v>
      </c>
      <c r="AX231" s="12" t="s">
        <v>78</v>
      </c>
      <c r="AY231" s="246" t="s">
        <v>183</v>
      </c>
    </row>
    <row r="232" s="13" customFormat="1">
      <c r="B232" s="247"/>
      <c r="C232" s="248"/>
      <c r="D232" s="232" t="s">
        <v>195</v>
      </c>
      <c r="E232" s="249" t="s">
        <v>20</v>
      </c>
      <c r="F232" s="250" t="s">
        <v>197</v>
      </c>
      <c r="G232" s="248"/>
      <c r="H232" s="251">
        <v>5</v>
      </c>
      <c r="I232" s="252"/>
      <c r="J232" s="252"/>
      <c r="K232" s="248"/>
      <c r="L232" s="248"/>
      <c r="M232" s="253"/>
      <c r="N232" s="254"/>
      <c r="O232" s="255"/>
      <c r="P232" s="255"/>
      <c r="Q232" s="255"/>
      <c r="R232" s="255"/>
      <c r="S232" s="255"/>
      <c r="T232" s="255"/>
      <c r="U232" s="255"/>
      <c r="V232" s="255"/>
      <c r="W232" s="255"/>
      <c r="X232" s="255"/>
      <c r="Y232" s="256"/>
      <c r="AT232" s="257" t="s">
        <v>195</v>
      </c>
      <c r="AU232" s="257" t="s">
        <v>88</v>
      </c>
      <c r="AV232" s="13" t="s">
        <v>129</v>
      </c>
      <c r="AW232" s="13" t="s">
        <v>5</v>
      </c>
      <c r="AX232" s="13" t="s">
        <v>86</v>
      </c>
      <c r="AY232" s="257" t="s">
        <v>183</v>
      </c>
    </row>
    <row r="233" s="1" customFormat="1" ht="24" customHeight="1">
      <c r="B233" s="39"/>
      <c r="C233" s="218" t="s">
        <v>353</v>
      </c>
      <c r="D233" s="260" t="s">
        <v>185</v>
      </c>
      <c r="E233" s="219" t="s">
        <v>354</v>
      </c>
      <c r="F233" s="220" t="s">
        <v>355</v>
      </c>
      <c r="G233" s="221" t="s">
        <v>200</v>
      </c>
      <c r="H233" s="222">
        <v>4</v>
      </c>
      <c r="I233" s="223"/>
      <c r="J233" s="223"/>
      <c r="K233" s="224">
        <f>ROUND(P233*H233,2)</f>
        <v>0</v>
      </c>
      <c r="L233" s="220" t="s">
        <v>189</v>
      </c>
      <c r="M233" s="44"/>
      <c r="N233" s="225" t="s">
        <v>20</v>
      </c>
      <c r="O233" s="226" t="s">
        <v>47</v>
      </c>
      <c r="P233" s="227">
        <f>I233+J233</f>
        <v>0</v>
      </c>
      <c r="Q233" s="227">
        <f>ROUND(I233*H233,2)</f>
        <v>0</v>
      </c>
      <c r="R233" s="227">
        <f>ROUND(J233*H233,2)</f>
        <v>0</v>
      </c>
      <c r="S233" s="84"/>
      <c r="T233" s="228">
        <f>S233*H233</f>
        <v>0</v>
      </c>
      <c r="U233" s="228">
        <v>0</v>
      </c>
      <c r="V233" s="228">
        <f>U233*H233</f>
        <v>0</v>
      </c>
      <c r="W233" s="228">
        <v>0</v>
      </c>
      <c r="X233" s="228">
        <f>W233*H233</f>
        <v>0</v>
      </c>
      <c r="Y233" s="229" t="s">
        <v>20</v>
      </c>
      <c r="AR233" s="230" t="s">
        <v>129</v>
      </c>
      <c r="AT233" s="230" t="s">
        <v>185</v>
      </c>
      <c r="AU233" s="230" t="s">
        <v>88</v>
      </c>
      <c r="AY233" s="18" t="s">
        <v>183</v>
      </c>
      <c r="BE233" s="231">
        <f>IF(O233="základní",K233,0)</f>
        <v>0</v>
      </c>
      <c r="BF233" s="231">
        <f>IF(O233="snížená",K233,0)</f>
        <v>0</v>
      </c>
      <c r="BG233" s="231">
        <f>IF(O233="zákl. přenesená",K233,0)</f>
        <v>0</v>
      </c>
      <c r="BH233" s="231">
        <f>IF(O233="sníž. přenesená",K233,0)</f>
        <v>0</v>
      </c>
      <c r="BI233" s="231">
        <f>IF(O233="nulová",K233,0)</f>
        <v>0</v>
      </c>
      <c r="BJ233" s="18" t="s">
        <v>86</v>
      </c>
      <c r="BK233" s="231">
        <f>ROUND(P233*H233,2)</f>
        <v>0</v>
      </c>
      <c r="BL233" s="18" t="s">
        <v>129</v>
      </c>
      <c r="BM233" s="230" t="s">
        <v>356</v>
      </c>
    </row>
    <row r="234" s="1" customFormat="1">
      <c r="B234" s="39"/>
      <c r="C234" s="40"/>
      <c r="D234" s="232" t="s">
        <v>191</v>
      </c>
      <c r="E234" s="40"/>
      <c r="F234" s="233" t="s">
        <v>357</v>
      </c>
      <c r="G234" s="40"/>
      <c r="H234" s="40"/>
      <c r="I234" s="138"/>
      <c r="J234" s="138"/>
      <c r="K234" s="40"/>
      <c r="L234" s="40"/>
      <c r="M234" s="44"/>
      <c r="N234" s="234"/>
      <c r="O234" s="84"/>
      <c r="P234" s="84"/>
      <c r="Q234" s="84"/>
      <c r="R234" s="84"/>
      <c r="S234" s="84"/>
      <c r="T234" s="84"/>
      <c r="U234" s="84"/>
      <c r="V234" s="84"/>
      <c r="W234" s="84"/>
      <c r="X234" s="84"/>
      <c r="Y234" s="85"/>
      <c r="AT234" s="18" t="s">
        <v>191</v>
      </c>
      <c r="AU234" s="18" t="s">
        <v>88</v>
      </c>
    </row>
    <row r="235" s="1" customFormat="1">
      <c r="B235" s="39"/>
      <c r="C235" s="40"/>
      <c r="D235" s="232" t="s">
        <v>193</v>
      </c>
      <c r="E235" s="40"/>
      <c r="F235" s="235" t="s">
        <v>342</v>
      </c>
      <c r="G235" s="40"/>
      <c r="H235" s="40"/>
      <c r="I235" s="138"/>
      <c r="J235" s="138"/>
      <c r="K235" s="40"/>
      <c r="L235" s="40"/>
      <c r="M235" s="44"/>
      <c r="N235" s="234"/>
      <c r="O235" s="84"/>
      <c r="P235" s="84"/>
      <c r="Q235" s="84"/>
      <c r="R235" s="84"/>
      <c r="S235" s="84"/>
      <c r="T235" s="84"/>
      <c r="U235" s="84"/>
      <c r="V235" s="84"/>
      <c r="W235" s="84"/>
      <c r="X235" s="84"/>
      <c r="Y235" s="85"/>
      <c r="AT235" s="18" t="s">
        <v>193</v>
      </c>
      <c r="AU235" s="18" t="s">
        <v>88</v>
      </c>
    </row>
    <row r="236" s="12" customFormat="1">
      <c r="B236" s="236"/>
      <c r="C236" s="237"/>
      <c r="D236" s="232" t="s">
        <v>195</v>
      </c>
      <c r="E236" s="238" t="s">
        <v>20</v>
      </c>
      <c r="F236" s="239" t="s">
        <v>128</v>
      </c>
      <c r="G236" s="237"/>
      <c r="H236" s="240">
        <v>4</v>
      </c>
      <c r="I236" s="241"/>
      <c r="J236" s="241"/>
      <c r="K236" s="237"/>
      <c r="L236" s="237"/>
      <c r="M236" s="242"/>
      <c r="N236" s="243"/>
      <c r="O236" s="244"/>
      <c r="P236" s="244"/>
      <c r="Q236" s="244"/>
      <c r="R236" s="244"/>
      <c r="S236" s="244"/>
      <c r="T236" s="244"/>
      <c r="U236" s="244"/>
      <c r="V236" s="244"/>
      <c r="W236" s="244"/>
      <c r="X236" s="244"/>
      <c r="Y236" s="245"/>
      <c r="AT236" s="246" t="s">
        <v>195</v>
      </c>
      <c r="AU236" s="246" t="s">
        <v>88</v>
      </c>
      <c r="AV236" s="12" t="s">
        <v>88</v>
      </c>
      <c r="AW236" s="12" t="s">
        <v>5</v>
      </c>
      <c r="AX236" s="12" t="s">
        <v>78</v>
      </c>
      <c r="AY236" s="246" t="s">
        <v>183</v>
      </c>
    </row>
    <row r="237" s="13" customFormat="1">
      <c r="B237" s="247"/>
      <c r="C237" s="248"/>
      <c r="D237" s="232" t="s">
        <v>195</v>
      </c>
      <c r="E237" s="249" t="s">
        <v>20</v>
      </c>
      <c r="F237" s="250" t="s">
        <v>197</v>
      </c>
      <c r="G237" s="248"/>
      <c r="H237" s="251">
        <v>4</v>
      </c>
      <c r="I237" s="252"/>
      <c r="J237" s="252"/>
      <c r="K237" s="248"/>
      <c r="L237" s="248"/>
      <c r="M237" s="253"/>
      <c r="N237" s="254"/>
      <c r="O237" s="255"/>
      <c r="P237" s="255"/>
      <c r="Q237" s="255"/>
      <c r="R237" s="255"/>
      <c r="S237" s="255"/>
      <c r="T237" s="255"/>
      <c r="U237" s="255"/>
      <c r="V237" s="255"/>
      <c r="W237" s="255"/>
      <c r="X237" s="255"/>
      <c r="Y237" s="256"/>
      <c r="AT237" s="257" t="s">
        <v>195</v>
      </c>
      <c r="AU237" s="257" t="s">
        <v>88</v>
      </c>
      <c r="AV237" s="13" t="s">
        <v>129</v>
      </c>
      <c r="AW237" s="13" t="s">
        <v>5</v>
      </c>
      <c r="AX237" s="13" t="s">
        <v>86</v>
      </c>
      <c r="AY237" s="257" t="s">
        <v>183</v>
      </c>
    </row>
    <row r="238" s="1" customFormat="1" ht="24" customHeight="1">
      <c r="B238" s="39"/>
      <c r="C238" s="218" t="s">
        <v>358</v>
      </c>
      <c r="D238" s="218" t="s">
        <v>185</v>
      </c>
      <c r="E238" s="219" t="s">
        <v>359</v>
      </c>
      <c r="F238" s="220" t="s">
        <v>360</v>
      </c>
      <c r="G238" s="221" t="s">
        <v>188</v>
      </c>
      <c r="H238" s="222">
        <v>0.02</v>
      </c>
      <c r="I238" s="223"/>
      <c r="J238" s="223"/>
      <c r="K238" s="224">
        <f>ROUND(P238*H238,2)</f>
        <v>0</v>
      </c>
      <c r="L238" s="220" t="s">
        <v>189</v>
      </c>
      <c r="M238" s="44"/>
      <c r="N238" s="225" t="s">
        <v>20</v>
      </c>
      <c r="O238" s="226" t="s">
        <v>47</v>
      </c>
      <c r="P238" s="227">
        <f>I238+J238</f>
        <v>0</v>
      </c>
      <c r="Q238" s="227">
        <f>ROUND(I238*H238,2)</f>
        <v>0</v>
      </c>
      <c r="R238" s="227">
        <f>ROUND(J238*H238,2)</f>
        <v>0</v>
      </c>
      <c r="S238" s="84"/>
      <c r="T238" s="228">
        <f>S238*H238</f>
        <v>0</v>
      </c>
      <c r="U238" s="228">
        <v>0</v>
      </c>
      <c r="V238" s="228">
        <f>U238*H238</f>
        <v>0</v>
      </c>
      <c r="W238" s="228">
        <v>0</v>
      </c>
      <c r="X238" s="228">
        <f>W238*H238</f>
        <v>0</v>
      </c>
      <c r="Y238" s="229" t="s">
        <v>20</v>
      </c>
      <c r="AR238" s="230" t="s">
        <v>129</v>
      </c>
      <c r="AT238" s="230" t="s">
        <v>185</v>
      </c>
      <c r="AU238" s="230" t="s">
        <v>88</v>
      </c>
      <c r="AY238" s="18" t="s">
        <v>183</v>
      </c>
      <c r="BE238" s="231">
        <f>IF(O238="základní",K238,0)</f>
        <v>0</v>
      </c>
      <c r="BF238" s="231">
        <f>IF(O238="snížená",K238,0)</f>
        <v>0</v>
      </c>
      <c r="BG238" s="231">
        <f>IF(O238="zákl. přenesená",K238,0)</f>
        <v>0</v>
      </c>
      <c r="BH238" s="231">
        <f>IF(O238="sníž. přenesená",K238,0)</f>
        <v>0</v>
      </c>
      <c r="BI238" s="231">
        <f>IF(O238="nulová",K238,0)</f>
        <v>0</v>
      </c>
      <c r="BJ238" s="18" t="s">
        <v>86</v>
      </c>
      <c r="BK238" s="231">
        <f>ROUND(P238*H238,2)</f>
        <v>0</v>
      </c>
      <c r="BL238" s="18" t="s">
        <v>129</v>
      </c>
      <c r="BM238" s="230" t="s">
        <v>361</v>
      </c>
    </row>
    <row r="239" s="1" customFormat="1">
      <c r="B239" s="39"/>
      <c r="C239" s="40"/>
      <c r="D239" s="232" t="s">
        <v>191</v>
      </c>
      <c r="E239" s="40"/>
      <c r="F239" s="233" t="s">
        <v>362</v>
      </c>
      <c r="G239" s="40"/>
      <c r="H239" s="40"/>
      <c r="I239" s="138"/>
      <c r="J239" s="138"/>
      <c r="K239" s="40"/>
      <c r="L239" s="40"/>
      <c r="M239" s="44"/>
      <c r="N239" s="234"/>
      <c r="O239" s="84"/>
      <c r="P239" s="84"/>
      <c r="Q239" s="84"/>
      <c r="R239" s="84"/>
      <c r="S239" s="84"/>
      <c r="T239" s="84"/>
      <c r="U239" s="84"/>
      <c r="V239" s="84"/>
      <c r="W239" s="84"/>
      <c r="X239" s="84"/>
      <c r="Y239" s="85"/>
      <c r="AT239" s="18" t="s">
        <v>191</v>
      </c>
      <c r="AU239" s="18" t="s">
        <v>88</v>
      </c>
    </row>
    <row r="240" s="1" customFormat="1">
      <c r="B240" s="39"/>
      <c r="C240" s="40"/>
      <c r="D240" s="232" t="s">
        <v>193</v>
      </c>
      <c r="E240" s="40"/>
      <c r="F240" s="235" t="s">
        <v>363</v>
      </c>
      <c r="G240" s="40"/>
      <c r="H240" s="40"/>
      <c r="I240" s="138"/>
      <c r="J240" s="138"/>
      <c r="K240" s="40"/>
      <c r="L240" s="40"/>
      <c r="M240" s="44"/>
      <c r="N240" s="234"/>
      <c r="O240" s="84"/>
      <c r="P240" s="84"/>
      <c r="Q240" s="84"/>
      <c r="R240" s="84"/>
      <c r="S240" s="84"/>
      <c r="T240" s="84"/>
      <c r="U240" s="84"/>
      <c r="V240" s="84"/>
      <c r="W240" s="84"/>
      <c r="X240" s="84"/>
      <c r="Y240" s="85"/>
      <c r="AT240" s="18" t="s">
        <v>193</v>
      </c>
      <c r="AU240" s="18" t="s">
        <v>88</v>
      </c>
    </row>
    <row r="241" s="12" customFormat="1">
      <c r="B241" s="236"/>
      <c r="C241" s="237"/>
      <c r="D241" s="232" t="s">
        <v>195</v>
      </c>
      <c r="E241" s="238" t="s">
        <v>20</v>
      </c>
      <c r="F241" s="239" t="s">
        <v>142</v>
      </c>
      <c r="G241" s="237"/>
      <c r="H241" s="240">
        <v>0.02</v>
      </c>
      <c r="I241" s="241"/>
      <c r="J241" s="241"/>
      <c r="K241" s="237"/>
      <c r="L241" s="237"/>
      <c r="M241" s="242"/>
      <c r="N241" s="243"/>
      <c r="O241" s="244"/>
      <c r="P241" s="244"/>
      <c r="Q241" s="244"/>
      <c r="R241" s="244"/>
      <c r="S241" s="244"/>
      <c r="T241" s="244"/>
      <c r="U241" s="244"/>
      <c r="V241" s="244"/>
      <c r="W241" s="244"/>
      <c r="X241" s="244"/>
      <c r="Y241" s="245"/>
      <c r="AT241" s="246" t="s">
        <v>195</v>
      </c>
      <c r="AU241" s="246" t="s">
        <v>88</v>
      </c>
      <c r="AV241" s="12" t="s">
        <v>88</v>
      </c>
      <c r="AW241" s="12" t="s">
        <v>5</v>
      </c>
      <c r="AX241" s="12" t="s">
        <v>78</v>
      </c>
      <c r="AY241" s="246" t="s">
        <v>183</v>
      </c>
    </row>
    <row r="242" s="13" customFormat="1">
      <c r="B242" s="247"/>
      <c r="C242" s="248"/>
      <c r="D242" s="232" t="s">
        <v>195</v>
      </c>
      <c r="E242" s="249" t="s">
        <v>20</v>
      </c>
      <c r="F242" s="250" t="s">
        <v>197</v>
      </c>
      <c r="G242" s="248"/>
      <c r="H242" s="251">
        <v>0.02</v>
      </c>
      <c r="I242" s="252"/>
      <c r="J242" s="252"/>
      <c r="K242" s="248"/>
      <c r="L242" s="248"/>
      <c r="M242" s="253"/>
      <c r="N242" s="254"/>
      <c r="O242" s="255"/>
      <c r="P242" s="255"/>
      <c r="Q242" s="255"/>
      <c r="R242" s="255"/>
      <c r="S242" s="255"/>
      <c r="T242" s="255"/>
      <c r="U242" s="255"/>
      <c r="V242" s="255"/>
      <c r="W242" s="255"/>
      <c r="X242" s="255"/>
      <c r="Y242" s="256"/>
      <c r="AT242" s="257" t="s">
        <v>195</v>
      </c>
      <c r="AU242" s="257" t="s">
        <v>88</v>
      </c>
      <c r="AV242" s="13" t="s">
        <v>129</v>
      </c>
      <c r="AW242" s="13" t="s">
        <v>5</v>
      </c>
      <c r="AX242" s="13" t="s">
        <v>86</v>
      </c>
      <c r="AY242" s="257" t="s">
        <v>183</v>
      </c>
    </row>
    <row r="243" s="1" customFormat="1" ht="24" customHeight="1">
      <c r="B243" s="39"/>
      <c r="C243" s="218" t="s">
        <v>364</v>
      </c>
      <c r="D243" s="260" t="s">
        <v>185</v>
      </c>
      <c r="E243" s="219" t="s">
        <v>365</v>
      </c>
      <c r="F243" s="220" t="s">
        <v>366</v>
      </c>
      <c r="G243" s="221" t="s">
        <v>367</v>
      </c>
      <c r="H243" s="222">
        <v>324.5</v>
      </c>
      <c r="I243" s="223"/>
      <c r="J243" s="223"/>
      <c r="K243" s="224">
        <f>ROUND(P243*H243,2)</f>
        <v>0</v>
      </c>
      <c r="L243" s="220" t="s">
        <v>189</v>
      </c>
      <c r="M243" s="44"/>
      <c r="N243" s="225" t="s">
        <v>20</v>
      </c>
      <c r="O243" s="226" t="s">
        <v>47</v>
      </c>
      <c r="P243" s="227">
        <f>I243+J243</f>
        <v>0</v>
      </c>
      <c r="Q243" s="227">
        <f>ROUND(I243*H243,2)</f>
        <v>0</v>
      </c>
      <c r="R243" s="227">
        <f>ROUND(J243*H243,2)</f>
        <v>0</v>
      </c>
      <c r="S243" s="84"/>
      <c r="T243" s="228">
        <f>S243*H243</f>
        <v>0</v>
      </c>
      <c r="U243" s="228">
        <v>0</v>
      </c>
      <c r="V243" s="228">
        <f>U243*H243</f>
        <v>0</v>
      </c>
      <c r="W243" s="228">
        <v>0</v>
      </c>
      <c r="X243" s="228">
        <f>W243*H243</f>
        <v>0</v>
      </c>
      <c r="Y243" s="229" t="s">
        <v>20</v>
      </c>
      <c r="AR243" s="230" t="s">
        <v>129</v>
      </c>
      <c r="AT243" s="230" t="s">
        <v>185</v>
      </c>
      <c r="AU243" s="230" t="s">
        <v>88</v>
      </c>
      <c r="AY243" s="18" t="s">
        <v>183</v>
      </c>
      <c r="BE243" s="231">
        <f>IF(O243="základní",K243,0)</f>
        <v>0</v>
      </c>
      <c r="BF243" s="231">
        <f>IF(O243="snížená",K243,0)</f>
        <v>0</v>
      </c>
      <c r="BG243" s="231">
        <f>IF(O243="zákl. přenesená",K243,0)</f>
        <v>0</v>
      </c>
      <c r="BH243" s="231">
        <f>IF(O243="sníž. přenesená",K243,0)</f>
        <v>0</v>
      </c>
      <c r="BI243" s="231">
        <f>IF(O243="nulová",K243,0)</f>
        <v>0</v>
      </c>
      <c r="BJ243" s="18" t="s">
        <v>86</v>
      </c>
      <c r="BK243" s="231">
        <f>ROUND(P243*H243,2)</f>
        <v>0</v>
      </c>
      <c r="BL243" s="18" t="s">
        <v>129</v>
      </c>
      <c r="BM243" s="230" t="s">
        <v>368</v>
      </c>
    </row>
    <row r="244" s="1" customFormat="1">
      <c r="B244" s="39"/>
      <c r="C244" s="40"/>
      <c r="D244" s="232" t="s">
        <v>191</v>
      </c>
      <c r="E244" s="40"/>
      <c r="F244" s="233" t="s">
        <v>369</v>
      </c>
      <c r="G244" s="40"/>
      <c r="H244" s="40"/>
      <c r="I244" s="138"/>
      <c r="J244" s="138"/>
      <c r="K244" s="40"/>
      <c r="L244" s="40"/>
      <c r="M244" s="44"/>
      <c r="N244" s="234"/>
      <c r="O244" s="84"/>
      <c r="P244" s="84"/>
      <c r="Q244" s="84"/>
      <c r="R244" s="84"/>
      <c r="S244" s="84"/>
      <c r="T244" s="84"/>
      <c r="U244" s="84"/>
      <c r="V244" s="84"/>
      <c r="W244" s="84"/>
      <c r="X244" s="84"/>
      <c r="Y244" s="85"/>
      <c r="AT244" s="18" t="s">
        <v>191</v>
      </c>
      <c r="AU244" s="18" t="s">
        <v>88</v>
      </c>
    </row>
    <row r="245" s="1" customFormat="1">
      <c r="B245" s="39"/>
      <c r="C245" s="40"/>
      <c r="D245" s="232" t="s">
        <v>193</v>
      </c>
      <c r="E245" s="40"/>
      <c r="F245" s="235" t="s">
        <v>370</v>
      </c>
      <c r="G245" s="40"/>
      <c r="H245" s="40"/>
      <c r="I245" s="138"/>
      <c r="J245" s="138"/>
      <c r="K245" s="40"/>
      <c r="L245" s="40"/>
      <c r="M245" s="44"/>
      <c r="N245" s="234"/>
      <c r="O245" s="84"/>
      <c r="P245" s="84"/>
      <c r="Q245" s="84"/>
      <c r="R245" s="84"/>
      <c r="S245" s="84"/>
      <c r="T245" s="84"/>
      <c r="U245" s="84"/>
      <c r="V245" s="84"/>
      <c r="W245" s="84"/>
      <c r="X245" s="84"/>
      <c r="Y245" s="85"/>
      <c r="AT245" s="18" t="s">
        <v>193</v>
      </c>
      <c r="AU245" s="18" t="s">
        <v>88</v>
      </c>
    </row>
    <row r="246" s="12" customFormat="1">
      <c r="B246" s="236"/>
      <c r="C246" s="237"/>
      <c r="D246" s="232" t="s">
        <v>195</v>
      </c>
      <c r="E246" s="238" t="s">
        <v>20</v>
      </c>
      <c r="F246" s="239" t="s">
        <v>144</v>
      </c>
      <c r="G246" s="237"/>
      <c r="H246" s="240">
        <v>324.5</v>
      </c>
      <c r="I246" s="241"/>
      <c r="J246" s="241"/>
      <c r="K246" s="237"/>
      <c r="L246" s="237"/>
      <c r="M246" s="242"/>
      <c r="N246" s="243"/>
      <c r="O246" s="244"/>
      <c r="P246" s="244"/>
      <c r="Q246" s="244"/>
      <c r="R246" s="244"/>
      <c r="S246" s="244"/>
      <c r="T246" s="244"/>
      <c r="U246" s="244"/>
      <c r="V246" s="244"/>
      <c r="W246" s="244"/>
      <c r="X246" s="244"/>
      <c r="Y246" s="245"/>
      <c r="AT246" s="246" t="s">
        <v>195</v>
      </c>
      <c r="AU246" s="246" t="s">
        <v>88</v>
      </c>
      <c r="AV246" s="12" t="s">
        <v>88</v>
      </c>
      <c r="AW246" s="12" t="s">
        <v>5</v>
      </c>
      <c r="AX246" s="12" t="s">
        <v>78</v>
      </c>
      <c r="AY246" s="246" t="s">
        <v>183</v>
      </c>
    </row>
    <row r="247" s="13" customFormat="1">
      <c r="B247" s="247"/>
      <c r="C247" s="248"/>
      <c r="D247" s="232" t="s">
        <v>195</v>
      </c>
      <c r="E247" s="249" t="s">
        <v>20</v>
      </c>
      <c r="F247" s="250" t="s">
        <v>197</v>
      </c>
      <c r="G247" s="248"/>
      <c r="H247" s="251">
        <v>324.5</v>
      </c>
      <c r="I247" s="252"/>
      <c r="J247" s="252"/>
      <c r="K247" s="248"/>
      <c r="L247" s="248"/>
      <c r="M247" s="253"/>
      <c r="N247" s="254"/>
      <c r="O247" s="255"/>
      <c r="P247" s="255"/>
      <c r="Q247" s="255"/>
      <c r="R247" s="255"/>
      <c r="S247" s="255"/>
      <c r="T247" s="255"/>
      <c r="U247" s="255"/>
      <c r="V247" s="255"/>
      <c r="W247" s="255"/>
      <c r="X247" s="255"/>
      <c r="Y247" s="256"/>
      <c r="AT247" s="257" t="s">
        <v>195</v>
      </c>
      <c r="AU247" s="257" t="s">
        <v>88</v>
      </c>
      <c r="AV247" s="13" t="s">
        <v>129</v>
      </c>
      <c r="AW247" s="13" t="s">
        <v>5</v>
      </c>
      <c r="AX247" s="13" t="s">
        <v>86</v>
      </c>
      <c r="AY247" s="257" t="s">
        <v>183</v>
      </c>
    </row>
    <row r="248" s="1" customFormat="1" ht="24" customHeight="1">
      <c r="B248" s="39"/>
      <c r="C248" s="282" t="s">
        <v>371</v>
      </c>
      <c r="D248" s="283" t="s">
        <v>372</v>
      </c>
      <c r="E248" s="284" t="s">
        <v>373</v>
      </c>
      <c r="F248" s="285" t="s">
        <v>374</v>
      </c>
      <c r="G248" s="286" t="s">
        <v>375</v>
      </c>
      <c r="H248" s="287">
        <v>4.8680000000000003</v>
      </c>
      <c r="I248" s="288"/>
      <c r="J248" s="289"/>
      <c r="K248" s="290">
        <f>ROUND(P248*H248,2)</f>
        <v>0</v>
      </c>
      <c r="L248" s="285" t="s">
        <v>189</v>
      </c>
      <c r="M248" s="291"/>
      <c r="N248" s="292" t="s">
        <v>20</v>
      </c>
      <c r="O248" s="226" t="s">
        <v>47</v>
      </c>
      <c r="P248" s="227">
        <f>I248+J248</f>
        <v>0</v>
      </c>
      <c r="Q248" s="227">
        <f>ROUND(I248*H248,2)</f>
        <v>0</v>
      </c>
      <c r="R248" s="227">
        <f>ROUND(J248*H248,2)</f>
        <v>0</v>
      </c>
      <c r="S248" s="84"/>
      <c r="T248" s="228">
        <f>S248*H248</f>
        <v>0</v>
      </c>
      <c r="U248" s="228">
        <v>0.001</v>
      </c>
      <c r="V248" s="228">
        <f>U248*H248</f>
        <v>0.0048680000000000008</v>
      </c>
      <c r="W248" s="228">
        <v>0</v>
      </c>
      <c r="X248" s="228">
        <f>W248*H248</f>
        <v>0</v>
      </c>
      <c r="Y248" s="229" t="s">
        <v>20</v>
      </c>
      <c r="AR248" s="230" t="s">
        <v>236</v>
      </c>
      <c r="AT248" s="230" t="s">
        <v>372</v>
      </c>
      <c r="AU248" s="230" t="s">
        <v>88</v>
      </c>
      <c r="AY248" s="18" t="s">
        <v>183</v>
      </c>
      <c r="BE248" s="231">
        <f>IF(O248="základní",K248,0)</f>
        <v>0</v>
      </c>
      <c r="BF248" s="231">
        <f>IF(O248="snížená",K248,0)</f>
        <v>0</v>
      </c>
      <c r="BG248" s="231">
        <f>IF(O248="zákl. přenesená",K248,0)</f>
        <v>0</v>
      </c>
      <c r="BH248" s="231">
        <f>IF(O248="sníž. přenesená",K248,0)</f>
        <v>0</v>
      </c>
      <c r="BI248" s="231">
        <f>IF(O248="nulová",K248,0)</f>
        <v>0</v>
      </c>
      <c r="BJ248" s="18" t="s">
        <v>86</v>
      </c>
      <c r="BK248" s="231">
        <f>ROUND(P248*H248,2)</f>
        <v>0</v>
      </c>
      <c r="BL248" s="18" t="s">
        <v>129</v>
      </c>
      <c r="BM248" s="230" t="s">
        <v>376</v>
      </c>
    </row>
    <row r="249" s="1" customFormat="1">
      <c r="B249" s="39"/>
      <c r="C249" s="40"/>
      <c r="D249" s="232" t="s">
        <v>191</v>
      </c>
      <c r="E249" s="40"/>
      <c r="F249" s="233" t="s">
        <v>374</v>
      </c>
      <c r="G249" s="40"/>
      <c r="H249" s="40"/>
      <c r="I249" s="138"/>
      <c r="J249" s="138"/>
      <c r="K249" s="40"/>
      <c r="L249" s="40"/>
      <c r="M249" s="44"/>
      <c r="N249" s="234"/>
      <c r="O249" s="84"/>
      <c r="P249" s="84"/>
      <c r="Q249" s="84"/>
      <c r="R249" s="84"/>
      <c r="S249" s="84"/>
      <c r="T249" s="84"/>
      <c r="U249" s="84"/>
      <c r="V249" s="84"/>
      <c r="W249" s="84"/>
      <c r="X249" s="84"/>
      <c r="Y249" s="85"/>
      <c r="AT249" s="18" t="s">
        <v>191</v>
      </c>
      <c r="AU249" s="18" t="s">
        <v>88</v>
      </c>
    </row>
    <row r="250" s="12" customFormat="1">
      <c r="B250" s="236"/>
      <c r="C250" s="237"/>
      <c r="D250" s="232" t="s">
        <v>195</v>
      </c>
      <c r="E250" s="237"/>
      <c r="F250" s="239" t="s">
        <v>377</v>
      </c>
      <c r="G250" s="237"/>
      <c r="H250" s="240">
        <v>4.8680000000000003</v>
      </c>
      <c r="I250" s="241"/>
      <c r="J250" s="241"/>
      <c r="K250" s="237"/>
      <c r="L250" s="237"/>
      <c r="M250" s="242"/>
      <c r="N250" s="243"/>
      <c r="O250" s="244"/>
      <c r="P250" s="244"/>
      <c r="Q250" s="244"/>
      <c r="R250" s="244"/>
      <c r="S250" s="244"/>
      <c r="T250" s="244"/>
      <c r="U250" s="244"/>
      <c r="V250" s="244"/>
      <c r="W250" s="244"/>
      <c r="X250" s="244"/>
      <c r="Y250" s="245"/>
      <c r="AT250" s="246" t="s">
        <v>195</v>
      </c>
      <c r="AU250" s="246" t="s">
        <v>88</v>
      </c>
      <c r="AV250" s="12" t="s">
        <v>88</v>
      </c>
      <c r="AW250" s="12" t="s">
        <v>4</v>
      </c>
      <c r="AX250" s="12" t="s">
        <v>86</v>
      </c>
      <c r="AY250" s="246" t="s">
        <v>183</v>
      </c>
    </row>
    <row r="251" s="1" customFormat="1" ht="24" customHeight="1">
      <c r="B251" s="39"/>
      <c r="C251" s="218" t="s">
        <v>378</v>
      </c>
      <c r="D251" s="258" t="s">
        <v>185</v>
      </c>
      <c r="E251" s="219" t="s">
        <v>379</v>
      </c>
      <c r="F251" s="220" t="s">
        <v>380</v>
      </c>
      <c r="G251" s="221" t="s">
        <v>367</v>
      </c>
      <c r="H251" s="222">
        <v>90</v>
      </c>
      <c r="I251" s="223"/>
      <c r="J251" s="223"/>
      <c r="K251" s="224">
        <f>ROUND(P251*H251,2)</f>
        <v>0</v>
      </c>
      <c r="L251" s="220" t="s">
        <v>189</v>
      </c>
      <c r="M251" s="44"/>
      <c r="N251" s="225" t="s">
        <v>20</v>
      </c>
      <c r="O251" s="226" t="s">
        <v>47</v>
      </c>
      <c r="P251" s="227">
        <f>I251+J251</f>
        <v>0</v>
      </c>
      <c r="Q251" s="227">
        <f>ROUND(I251*H251,2)</f>
        <v>0</v>
      </c>
      <c r="R251" s="227">
        <f>ROUND(J251*H251,2)</f>
        <v>0</v>
      </c>
      <c r="S251" s="84"/>
      <c r="T251" s="228">
        <f>S251*H251</f>
        <v>0</v>
      </c>
      <c r="U251" s="228">
        <v>0</v>
      </c>
      <c r="V251" s="228">
        <f>U251*H251</f>
        <v>0</v>
      </c>
      <c r="W251" s="228">
        <v>0</v>
      </c>
      <c r="X251" s="228">
        <f>W251*H251</f>
        <v>0</v>
      </c>
      <c r="Y251" s="229" t="s">
        <v>20</v>
      </c>
      <c r="AR251" s="230" t="s">
        <v>129</v>
      </c>
      <c r="AT251" s="230" t="s">
        <v>185</v>
      </c>
      <c r="AU251" s="230" t="s">
        <v>88</v>
      </c>
      <c r="AY251" s="18" t="s">
        <v>183</v>
      </c>
      <c r="BE251" s="231">
        <f>IF(O251="základní",K251,0)</f>
        <v>0</v>
      </c>
      <c r="BF251" s="231">
        <f>IF(O251="snížená",K251,0)</f>
        <v>0</v>
      </c>
      <c r="BG251" s="231">
        <f>IF(O251="zákl. přenesená",K251,0)</f>
        <v>0</v>
      </c>
      <c r="BH251" s="231">
        <f>IF(O251="sníž. přenesená",K251,0)</f>
        <v>0</v>
      </c>
      <c r="BI251" s="231">
        <f>IF(O251="nulová",K251,0)</f>
        <v>0</v>
      </c>
      <c r="BJ251" s="18" t="s">
        <v>86</v>
      </c>
      <c r="BK251" s="231">
        <f>ROUND(P251*H251,2)</f>
        <v>0</v>
      </c>
      <c r="BL251" s="18" t="s">
        <v>129</v>
      </c>
      <c r="BM251" s="230" t="s">
        <v>381</v>
      </c>
    </row>
    <row r="252" s="1" customFormat="1">
      <c r="B252" s="39"/>
      <c r="C252" s="40"/>
      <c r="D252" s="232" t="s">
        <v>191</v>
      </c>
      <c r="E252" s="40"/>
      <c r="F252" s="233" t="s">
        <v>382</v>
      </c>
      <c r="G252" s="40"/>
      <c r="H252" s="40"/>
      <c r="I252" s="138"/>
      <c r="J252" s="138"/>
      <c r="K252" s="40"/>
      <c r="L252" s="40"/>
      <c r="M252" s="44"/>
      <c r="N252" s="234"/>
      <c r="O252" s="84"/>
      <c r="P252" s="84"/>
      <c r="Q252" s="84"/>
      <c r="R252" s="84"/>
      <c r="S252" s="84"/>
      <c r="T252" s="84"/>
      <c r="U252" s="84"/>
      <c r="V252" s="84"/>
      <c r="W252" s="84"/>
      <c r="X252" s="84"/>
      <c r="Y252" s="85"/>
      <c r="AT252" s="18" t="s">
        <v>191</v>
      </c>
      <c r="AU252" s="18" t="s">
        <v>88</v>
      </c>
    </row>
    <row r="253" s="1" customFormat="1">
      <c r="B253" s="39"/>
      <c r="C253" s="40"/>
      <c r="D253" s="232" t="s">
        <v>193</v>
      </c>
      <c r="E253" s="40"/>
      <c r="F253" s="235" t="s">
        <v>370</v>
      </c>
      <c r="G253" s="40"/>
      <c r="H253" s="40"/>
      <c r="I253" s="138"/>
      <c r="J253" s="138"/>
      <c r="K253" s="40"/>
      <c r="L253" s="40"/>
      <c r="M253" s="44"/>
      <c r="N253" s="234"/>
      <c r="O253" s="84"/>
      <c r="P253" s="84"/>
      <c r="Q253" s="84"/>
      <c r="R253" s="84"/>
      <c r="S253" s="84"/>
      <c r="T253" s="84"/>
      <c r="U253" s="84"/>
      <c r="V253" s="84"/>
      <c r="W253" s="84"/>
      <c r="X253" s="84"/>
      <c r="Y253" s="85"/>
      <c r="AT253" s="18" t="s">
        <v>193</v>
      </c>
      <c r="AU253" s="18" t="s">
        <v>88</v>
      </c>
    </row>
    <row r="254" s="12" customFormat="1">
      <c r="B254" s="236"/>
      <c r="C254" s="237"/>
      <c r="D254" s="232" t="s">
        <v>195</v>
      </c>
      <c r="E254" s="238" t="s">
        <v>20</v>
      </c>
      <c r="F254" s="239" t="s">
        <v>383</v>
      </c>
      <c r="G254" s="237"/>
      <c r="H254" s="240">
        <v>90</v>
      </c>
      <c r="I254" s="241"/>
      <c r="J254" s="241"/>
      <c r="K254" s="237"/>
      <c r="L254" s="237"/>
      <c r="M254" s="242"/>
      <c r="N254" s="243"/>
      <c r="O254" s="244"/>
      <c r="P254" s="244"/>
      <c r="Q254" s="244"/>
      <c r="R254" s="244"/>
      <c r="S254" s="244"/>
      <c r="T254" s="244"/>
      <c r="U254" s="244"/>
      <c r="V254" s="244"/>
      <c r="W254" s="244"/>
      <c r="X254" s="244"/>
      <c r="Y254" s="245"/>
      <c r="AT254" s="246" t="s">
        <v>195</v>
      </c>
      <c r="AU254" s="246" t="s">
        <v>88</v>
      </c>
      <c r="AV254" s="12" t="s">
        <v>88</v>
      </c>
      <c r="AW254" s="12" t="s">
        <v>5</v>
      </c>
      <c r="AX254" s="12" t="s">
        <v>78</v>
      </c>
      <c r="AY254" s="246" t="s">
        <v>183</v>
      </c>
    </row>
    <row r="255" s="13" customFormat="1">
      <c r="B255" s="247"/>
      <c r="C255" s="248"/>
      <c r="D255" s="232" t="s">
        <v>195</v>
      </c>
      <c r="E255" s="249" t="s">
        <v>20</v>
      </c>
      <c r="F255" s="250" t="s">
        <v>197</v>
      </c>
      <c r="G255" s="248"/>
      <c r="H255" s="251">
        <v>90</v>
      </c>
      <c r="I255" s="252"/>
      <c r="J255" s="252"/>
      <c r="K255" s="248"/>
      <c r="L255" s="248"/>
      <c r="M255" s="253"/>
      <c r="N255" s="254"/>
      <c r="O255" s="255"/>
      <c r="P255" s="255"/>
      <c r="Q255" s="255"/>
      <c r="R255" s="255"/>
      <c r="S255" s="255"/>
      <c r="T255" s="255"/>
      <c r="U255" s="255"/>
      <c r="V255" s="255"/>
      <c r="W255" s="255"/>
      <c r="X255" s="255"/>
      <c r="Y255" s="256"/>
      <c r="AT255" s="257" t="s">
        <v>195</v>
      </c>
      <c r="AU255" s="257" t="s">
        <v>88</v>
      </c>
      <c r="AV255" s="13" t="s">
        <v>129</v>
      </c>
      <c r="AW255" s="13" t="s">
        <v>5</v>
      </c>
      <c r="AX255" s="13" t="s">
        <v>86</v>
      </c>
      <c r="AY255" s="257" t="s">
        <v>183</v>
      </c>
    </row>
    <row r="256" s="1" customFormat="1" ht="24" customHeight="1">
      <c r="B256" s="39"/>
      <c r="C256" s="282" t="s">
        <v>384</v>
      </c>
      <c r="D256" s="283" t="s">
        <v>372</v>
      </c>
      <c r="E256" s="284" t="s">
        <v>385</v>
      </c>
      <c r="F256" s="285" t="s">
        <v>386</v>
      </c>
      <c r="G256" s="286" t="s">
        <v>375</v>
      </c>
      <c r="H256" s="287">
        <v>1.3500000000000001</v>
      </c>
      <c r="I256" s="288"/>
      <c r="J256" s="289"/>
      <c r="K256" s="290">
        <f>ROUND(P256*H256,2)</f>
        <v>0</v>
      </c>
      <c r="L256" s="285" t="s">
        <v>189</v>
      </c>
      <c r="M256" s="291"/>
      <c r="N256" s="292" t="s">
        <v>20</v>
      </c>
      <c r="O256" s="226" t="s">
        <v>47</v>
      </c>
      <c r="P256" s="227">
        <f>I256+J256</f>
        <v>0</v>
      </c>
      <c r="Q256" s="227">
        <f>ROUND(I256*H256,2)</f>
        <v>0</v>
      </c>
      <c r="R256" s="227">
        <f>ROUND(J256*H256,2)</f>
        <v>0</v>
      </c>
      <c r="S256" s="84"/>
      <c r="T256" s="228">
        <f>S256*H256</f>
        <v>0</v>
      </c>
      <c r="U256" s="228">
        <v>0.001</v>
      </c>
      <c r="V256" s="228">
        <f>U256*H256</f>
        <v>0.0013500000000000001</v>
      </c>
      <c r="W256" s="228">
        <v>0</v>
      </c>
      <c r="X256" s="228">
        <f>W256*H256</f>
        <v>0</v>
      </c>
      <c r="Y256" s="229" t="s">
        <v>20</v>
      </c>
      <c r="AR256" s="230" t="s">
        <v>236</v>
      </c>
      <c r="AT256" s="230" t="s">
        <v>372</v>
      </c>
      <c r="AU256" s="230" t="s">
        <v>88</v>
      </c>
      <c r="AY256" s="18" t="s">
        <v>183</v>
      </c>
      <c r="BE256" s="231">
        <f>IF(O256="základní",K256,0)</f>
        <v>0</v>
      </c>
      <c r="BF256" s="231">
        <f>IF(O256="snížená",K256,0)</f>
        <v>0</v>
      </c>
      <c r="BG256" s="231">
        <f>IF(O256="zákl. přenesená",K256,0)</f>
        <v>0</v>
      </c>
      <c r="BH256" s="231">
        <f>IF(O256="sníž. přenesená",K256,0)</f>
        <v>0</v>
      </c>
      <c r="BI256" s="231">
        <f>IF(O256="nulová",K256,0)</f>
        <v>0</v>
      </c>
      <c r="BJ256" s="18" t="s">
        <v>86</v>
      </c>
      <c r="BK256" s="231">
        <f>ROUND(P256*H256,2)</f>
        <v>0</v>
      </c>
      <c r="BL256" s="18" t="s">
        <v>129</v>
      </c>
      <c r="BM256" s="230" t="s">
        <v>387</v>
      </c>
    </row>
    <row r="257" s="1" customFormat="1">
      <c r="B257" s="39"/>
      <c r="C257" s="40"/>
      <c r="D257" s="232" t="s">
        <v>191</v>
      </c>
      <c r="E257" s="40"/>
      <c r="F257" s="233" t="s">
        <v>386</v>
      </c>
      <c r="G257" s="40"/>
      <c r="H257" s="40"/>
      <c r="I257" s="138"/>
      <c r="J257" s="138"/>
      <c r="K257" s="40"/>
      <c r="L257" s="40"/>
      <c r="M257" s="44"/>
      <c r="N257" s="234"/>
      <c r="O257" s="84"/>
      <c r="P257" s="84"/>
      <c r="Q257" s="84"/>
      <c r="R257" s="84"/>
      <c r="S257" s="84"/>
      <c r="T257" s="84"/>
      <c r="U257" s="84"/>
      <c r="V257" s="84"/>
      <c r="W257" s="84"/>
      <c r="X257" s="84"/>
      <c r="Y257" s="85"/>
      <c r="AT257" s="18" t="s">
        <v>191</v>
      </c>
      <c r="AU257" s="18" t="s">
        <v>88</v>
      </c>
    </row>
    <row r="258" s="12" customFormat="1">
      <c r="B258" s="236"/>
      <c r="C258" s="237"/>
      <c r="D258" s="232" t="s">
        <v>195</v>
      </c>
      <c r="E258" s="237"/>
      <c r="F258" s="239" t="s">
        <v>388</v>
      </c>
      <c r="G258" s="237"/>
      <c r="H258" s="240">
        <v>1.3500000000000001</v>
      </c>
      <c r="I258" s="241"/>
      <c r="J258" s="241"/>
      <c r="K258" s="237"/>
      <c r="L258" s="237"/>
      <c r="M258" s="242"/>
      <c r="N258" s="243"/>
      <c r="O258" s="244"/>
      <c r="P258" s="244"/>
      <c r="Q258" s="244"/>
      <c r="R258" s="244"/>
      <c r="S258" s="244"/>
      <c r="T258" s="244"/>
      <c r="U258" s="244"/>
      <c r="V258" s="244"/>
      <c r="W258" s="244"/>
      <c r="X258" s="244"/>
      <c r="Y258" s="245"/>
      <c r="AT258" s="246" t="s">
        <v>195</v>
      </c>
      <c r="AU258" s="246" t="s">
        <v>88</v>
      </c>
      <c r="AV258" s="12" t="s">
        <v>88</v>
      </c>
      <c r="AW258" s="12" t="s">
        <v>4</v>
      </c>
      <c r="AX258" s="12" t="s">
        <v>86</v>
      </c>
      <c r="AY258" s="246" t="s">
        <v>183</v>
      </c>
    </row>
    <row r="259" s="1" customFormat="1" ht="24" customHeight="1">
      <c r="B259" s="39"/>
      <c r="C259" s="218" t="s">
        <v>389</v>
      </c>
      <c r="D259" s="260" t="s">
        <v>185</v>
      </c>
      <c r="E259" s="219" t="s">
        <v>390</v>
      </c>
      <c r="F259" s="220" t="s">
        <v>391</v>
      </c>
      <c r="G259" s="221" t="s">
        <v>200</v>
      </c>
      <c r="H259" s="222">
        <v>184</v>
      </c>
      <c r="I259" s="223"/>
      <c r="J259" s="223"/>
      <c r="K259" s="224">
        <f>ROUND(P259*H259,2)</f>
        <v>0</v>
      </c>
      <c r="L259" s="220" t="s">
        <v>189</v>
      </c>
      <c r="M259" s="44"/>
      <c r="N259" s="225" t="s">
        <v>20</v>
      </c>
      <c r="O259" s="226" t="s">
        <v>47</v>
      </c>
      <c r="P259" s="227">
        <f>I259+J259</f>
        <v>0</v>
      </c>
      <c r="Q259" s="227">
        <f>ROUND(I259*H259,2)</f>
        <v>0</v>
      </c>
      <c r="R259" s="227">
        <f>ROUND(J259*H259,2)</f>
        <v>0</v>
      </c>
      <c r="S259" s="84"/>
      <c r="T259" s="228">
        <f>S259*H259</f>
        <v>0</v>
      </c>
      <c r="U259" s="228">
        <v>0</v>
      </c>
      <c r="V259" s="228">
        <f>U259*H259</f>
        <v>0</v>
      </c>
      <c r="W259" s="228">
        <v>0</v>
      </c>
      <c r="X259" s="228">
        <f>W259*H259</f>
        <v>0</v>
      </c>
      <c r="Y259" s="229" t="s">
        <v>20</v>
      </c>
      <c r="AR259" s="230" t="s">
        <v>129</v>
      </c>
      <c r="AT259" s="230" t="s">
        <v>185</v>
      </c>
      <c r="AU259" s="230" t="s">
        <v>88</v>
      </c>
      <c r="AY259" s="18" t="s">
        <v>183</v>
      </c>
      <c r="BE259" s="231">
        <f>IF(O259="základní",K259,0)</f>
        <v>0</v>
      </c>
      <c r="BF259" s="231">
        <f>IF(O259="snížená",K259,0)</f>
        <v>0</v>
      </c>
      <c r="BG259" s="231">
        <f>IF(O259="zákl. přenesená",K259,0)</f>
        <v>0</v>
      </c>
      <c r="BH259" s="231">
        <f>IF(O259="sníž. přenesená",K259,0)</f>
        <v>0</v>
      </c>
      <c r="BI259" s="231">
        <f>IF(O259="nulová",K259,0)</f>
        <v>0</v>
      </c>
      <c r="BJ259" s="18" t="s">
        <v>86</v>
      </c>
      <c r="BK259" s="231">
        <f>ROUND(P259*H259,2)</f>
        <v>0</v>
      </c>
      <c r="BL259" s="18" t="s">
        <v>129</v>
      </c>
      <c r="BM259" s="230" t="s">
        <v>392</v>
      </c>
    </row>
    <row r="260" s="1" customFormat="1">
      <c r="B260" s="39"/>
      <c r="C260" s="40"/>
      <c r="D260" s="232" t="s">
        <v>191</v>
      </c>
      <c r="E260" s="40"/>
      <c r="F260" s="233" t="s">
        <v>393</v>
      </c>
      <c r="G260" s="40"/>
      <c r="H260" s="40"/>
      <c r="I260" s="138"/>
      <c r="J260" s="138"/>
      <c r="K260" s="40"/>
      <c r="L260" s="40"/>
      <c r="M260" s="44"/>
      <c r="N260" s="234"/>
      <c r="O260" s="84"/>
      <c r="P260" s="84"/>
      <c r="Q260" s="84"/>
      <c r="R260" s="84"/>
      <c r="S260" s="84"/>
      <c r="T260" s="84"/>
      <c r="U260" s="84"/>
      <c r="V260" s="84"/>
      <c r="W260" s="84"/>
      <c r="X260" s="84"/>
      <c r="Y260" s="85"/>
      <c r="AT260" s="18" t="s">
        <v>191</v>
      </c>
      <c r="AU260" s="18" t="s">
        <v>88</v>
      </c>
    </row>
    <row r="261" s="1" customFormat="1">
      <c r="B261" s="39"/>
      <c r="C261" s="40"/>
      <c r="D261" s="232" t="s">
        <v>193</v>
      </c>
      <c r="E261" s="40"/>
      <c r="F261" s="235" t="s">
        <v>342</v>
      </c>
      <c r="G261" s="40"/>
      <c r="H261" s="40"/>
      <c r="I261" s="138"/>
      <c r="J261" s="138"/>
      <c r="K261" s="40"/>
      <c r="L261" s="40"/>
      <c r="M261" s="44"/>
      <c r="N261" s="234"/>
      <c r="O261" s="84"/>
      <c r="P261" s="84"/>
      <c r="Q261" s="84"/>
      <c r="R261" s="84"/>
      <c r="S261" s="84"/>
      <c r="T261" s="84"/>
      <c r="U261" s="84"/>
      <c r="V261" s="84"/>
      <c r="W261" s="84"/>
      <c r="X261" s="84"/>
      <c r="Y261" s="85"/>
      <c r="AT261" s="18" t="s">
        <v>193</v>
      </c>
      <c r="AU261" s="18" t="s">
        <v>88</v>
      </c>
    </row>
    <row r="262" s="12" customFormat="1">
      <c r="B262" s="236"/>
      <c r="C262" s="237"/>
      <c r="D262" s="232" t="s">
        <v>195</v>
      </c>
      <c r="E262" s="238" t="s">
        <v>20</v>
      </c>
      <c r="F262" s="239" t="s">
        <v>394</v>
      </c>
      <c r="G262" s="237"/>
      <c r="H262" s="240">
        <v>184</v>
      </c>
      <c r="I262" s="241"/>
      <c r="J262" s="241"/>
      <c r="K262" s="237"/>
      <c r="L262" s="237"/>
      <c r="M262" s="242"/>
      <c r="N262" s="243"/>
      <c r="O262" s="244"/>
      <c r="P262" s="244"/>
      <c r="Q262" s="244"/>
      <c r="R262" s="244"/>
      <c r="S262" s="244"/>
      <c r="T262" s="244"/>
      <c r="U262" s="244"/>
      <c r="V262" s="244"/>
      <c r="W262" s="244"/>
      <c r="X262" s="244"/>
      <c r="Y262" s="245"/>
      <c r="AT262" s="246" t="s">
        <v>195</v>
      </c>
      <c r="AU262" s="246" t="s">
        <v>88</v>
      </c>
      <c r="AV262" s="12" t="s">
        <v>88</v>
      </c>
      <c r="AW262" s="12" t="s">
        <v>5</v>
      </c>
      <c r="AX262" s="12" t="s">
        <v>78</v>
      </c>
      <c r="AY262" s="246" t="s">
        <v>183</v>
      </c>
    </row>
    <row r="263" s="13" customFormat="1">
      <c r="B263" s="247"/>
      <c r="C263" s="248"/>
      <c r="D263" s="232" t="s">
        <v>195</v>
      </c>
      <c r="E263" s="249" t="s">
        <v>20</v>
      </c>
      <c r="F263" s="250" t="s">
        <v>197</v>
      </c>
      <c r="G263" s="248"/>
      <c r="H263" s="251">
        <v>184</v>
      </c>
      <c r="I263" s="252"/>
      <c r="J263" s="252"/>
      <c r="K263" s="248"/>
      <c r="L263" s="248"/>
      <c r="M263" s="253"/>
      <c r="N263" s="254"/>
      <c r="O263" s="255"/>
      <c r="P263" s="255"/>
      <c r="Q263" s="255"/>
      <c r="R263" s="255"/>
      <c r="S263" s="255"/>
      <c r="T263" s="255"/>
      <c r="U263" s="255"/>
      <c r="V263" s="255"/>
      <c r="W263" s="255"/>
      <c r="X263" s="255"/>
      <c r="Y263" s="256"/>
      <c r="AT263" s="257" t="s">
        <v>195</v>
      </c>
      <c r="AU263" s="257" t="s">
        <v>88</v>
      </c>
      <c r="AV263" s="13" t="s">
        <v>129</v>
      </c>
      <c r="AW263" s="13" t="s">
        <v>5</v>
      </c>
      <c r="AX263" s="13" t="s">
        <v>86</v>
      </c>
      <c r="AY263" s="257" t="s">
        <v>183</v>
      </c>
    </row>
    <row r="264" s="1" customFormat="1" ht="24" customHeight="1">
      <c r="B264" s="39"/>
      <c r="C264" s="218" t="s">
        <v>395</v>
      </c>
      <c r="D264" s="260" t="s">
        <v>185</v>
      </c>
      <c r="E264" s="219" t="s">
        <v>396</v>
      </c>
      <c r="F264" s="220" t="s">
        <v>397</v>
      </c>
      <c r="G264" s="221" t="s">
        <v>200</v>
      </c>
      <c r="H264" s="222">
        <v>76</v>
      </c>
      <c r="I264" s="223"/>
      <c r="J264" s="223"/>
      <c r="K264" s="224">
        <f>ROUND(P264*H264,2)</f>
        <v>0</v>
      </c>
      <c r="L264" s="220" t="s">
        <v>189</v>
      </c>
      <c r="M264" s="44"/>
      <c r="N264" s="225" t="s">
        <v>20</v>
      </c>
      <c r="O264" s="226" t="s">
        <v>47</v>
      </c>
      <c r="P264" s="227">
        <f>I264+J264</f>
        <v>0</v>
      </c>
      <c r="Q264" s="227">
        <f>ROUND(I264*H264,2)</f>
        <v>0</v>
      </c>
      <c r="R264" s="227">
        <f>ROUND(J264*H264,2)</f>
        <v>0</v>
      </c>
      <c r="S264" s="84"/>
      <c r="T264" s="228">
        <f>S264*H264</f>
        <v>0</v>
      </c>
      <c r="U264" s="228">
        <v>0</v>
      </c>
      <c r="V264" s="228">
        <f>U264*H264</f>
        <v>0</v>
      </c>
      <c r="W264" s="228">
        <v>0</v>
      </c>
      <c r="X264" s="228">
        <f>W264*H264</f>
        <v>0</v>
      </c>
      <c r="Y264" s="229" t="s">
        <v>20</v>
      </c>
      <c r="AR264" s="230" t="s">
        <v>129</v>
      </c>
      <c r="AT264" s="230" t="s">
        <v>185</v>
      </c>
      <c r="AU264" s="230" t="s">
        <v>88</v>
      </c>
      <c r="AY264" s="18" t="s">
        <v>183</v>
      </c>
      <c r="BE264" s="231">
        <f>IF(O264="základní",K264,0)</f>
        <v>0</v>
      </c>
      <c r="BF264" s="231">
        <f>IF(O264="snížená",K264,0)</f>
        <v>0</v>
      </c>
      <c r="BG264" s="231">
        <f>IF(O264="zákl. přenesená",K264,0)</f>
        <v>0</v>
      </c>
      <c r="BH264" s="231">
        <f>IF(O264="sníž. přenesená",K264,0)</f>
        <v>0</v>
      </c>
      <c r="BI264" s="231">
        <f>IF(O264="nulová",K264,0)</f>
        <v>0</v>
      </c>
      <c r="BJ264" s="18" t="s">
        <v>86</v>
      </c>
      <c r="BK264" s="231">
        <f>ROUND(P264*H264,2)</f>
        <v>0</v>
      </c>
      <c r="BL264" s="18" t="s">
        <v>129</v>
      </c>
      <c r="BM264" s="230" t="s">
        <v>398</v>
      </c>
    </row>
    <row r="265" s="1" customFormat="1">
      <c r="B265" s="39"/>
      <c r="C265" s="40"/>
      <c r="D265" s="232" t="s">
        <v>191</v>
      </c>
      <c r="E265" s="40"/>
      <c r="F265" s="233" t="s">
        <v>399</v>
      </c>
      <c r="G265" s="40"/>
      <c r="H265" s="40"/>
      <c r="I265" s="138"/>
      <c r="J265" s="138"/>
      <c r="K265" s="40"/>
      <c r="L265" s="40"/>
      <c r="M265" s="44"/>
      <c r="N265" s="234"/>
      <c r="O265" s="84"/>
      <c r="P265" s="84"/>
      <c r="Q265" s="84"/>
      <c r="R265" s="84"/>
      <c r="S265" s="84"/>
      <c r="T265" s="84"/>
      <c r="U265" s="84"/>
      <c r="V265" s="84"/>
      <c r="W265" s="84"/>
      <c r="X265" s="84"/>
      <c r="Y265" s="85"/>
      <c r="AT265" s="18" t="s">
        <v>191</v>
      </c>
      <c r="AU265" s="18" t="s">
        <v>88</v>
      </c>
    </row>
    <row r="266" s="1" customFormat="1">
      <c r="B266" s="39"/>
      <c r="C266" s="40"/>
      <c r="D266" s="232" t="s">
        <v>193</v>
      </c>
      <c r="E266" s="40"/>
      <c r="F266" s="235" t="s">
        <v>342</v>
      </c>
      <c r="G266" s="40"/>
      <c r="H266" s="40"/>
      <c r="I266" s="138"/>
      <c r="J266" s="138"/>
      <c r="K266" s="40"/>
      <c r="L266" s="40"/>
      <c r="M266" s="44"/>
      <c r="N266" s="234"/>
      <c r="O266" s="84"/>
      <c r="P266" s="84"/>
      <c r="Q266" s="84"/>
      <c r="R266" s="84"/>
      <c r="S266" s="84"/>
      <c r="T266" s="84"/>
      <c r="U266" s="84"/>
      <c r="V266" s="84"/>
      <c r="W266" s="84"/>
      <c r="X266" s="84"/>
      <c r="Y266" s="85"/>
      <c r="AT266" s="18" t="s">
        <v>193</v>
      </c>
      <c r="AU266" s="18" t="s">
        <v>88</v>
      </c>
    </row>
    <row r="267" s="12" customFormat="1">
      <c r="B267" s="236"/>
      <c r="C267" s="237"/>
      <c r="D267" s="232" t="s">
        <v>195</v>
      </c>
      <c r="E267" s="238" t="s">
        <v>20</v>
      </c>
      <c r="F267" s="239" t="s">
        <v>400</v>
      </c>
      <c r="G267" s="237"/>
      <c r="H267" s="240">
        <v>76</v>
      </c>
      <c r="I267" s="241"/>
      <c r="J267" s="241"/>
      <c r="K267" s="237"/>
      <c r="L267" s="237"/>
      <c r="M267" s="242"/>
      <c r="N267" s="243"/>
      <c r="O267" s="244"/>
      <c r="P267" s="244"/>
      <c r="Q267" s="244"/>
      <c r="R267" s="244"/>
      <c r="S267" s="244"/>
      <c r="T267" s="244"/>
      <c r="U267" s="244"/>
      <c r="V267" s="244"/>
      <c r="W267" s="244"/>
      <c r="X267" s="244"/>
      <c r="Y267" s="245"/>
      <c r="AT267" s="246" t="s">
        <v>195</v>
      </c>
      <c r="AU267" s="246" t="s">
        <v>88</v>
      </c>
      <c r="AV267" s="12" t="s">
        <v>88</v>
      </c>
      <c r="AW267" s="12" t="s">
        <v>5</v>
      </c>
      <c r="AX267" s="12" t="s">
        <v>78</v>
      </c>
      <c r="AY267" s="246" t="s">
        <v>183</v>
      </c>
    </row>
    <row r="268" s="13" customFormat="1">
      <c r="B268" s="247"/>
      <c r="C268" s="248"/>
      <c r="D268" s="232" t="s">
        <v>195</v>
      </c>
      <c r="E268" s="249" t="s">
        <v>20</v>
      </c>
      <c r="F268" s="250" t="s">
        <v>197</v>
      </c>
      <c r="G268" s="248"/>
      <c r="H268" s="251">
        <v>76</v>
      </c>
      <c r="I268" s="252"/>
      <c r="J268" s="252"/>
      <c r="K268" s="248"/>
      <c r="L268" s="248"/>
      <c r="M268" s="253"/>
      <c r="N268" s="254"/>
      <c r="O268" s="255"/>
      <c r="P268" s="255"/>
      <c r="Q268" s="255"/>
      <c r="R268" s="255"/>
      <c r="S268" s="255"/>
      <c r="T268" s="255"/>
      <c r="U268" s="255"/>
      <c r="V268" s="255"/>
      <c r="W268" s="255"/>
      <c r="X268" s="255"/>
      <c r="Y268" s="256"/>
      <c r="AT268" s="257" t="s">
        <v>195</v>
      </c>
      <c r="AU268" s="257" t="s">
        <v>88</v>
      </c>
      <c r="AV268" s="13" t="s">
        <v>129</v>
      </c>
      <c r="AW268" s="13" t="s">
        <v>5</v>
      </c>
      <c r="AX268" s="13" t="s">
        <v>86</v>
      </c>
      <c r="AY268" s="257" t="s">
        <v>183</v>
      </c>
    </row>
    <row r="269" s="1" customFormat="1" ht="24" customHeight="1">
      <c r="B269" s="39"/>
      <c r="C269" s="218" t="s">
        <v>401</v>
      </c>
      <c r="D269" s="260" t="s">
        <v>185</v>
      </c>
      <c r="E269" s="219" t="s">
        <v>402</v>
      </c>
      <c r="F269" s="220" t="s">
        <v>403</v>
      </c>
      <c r="G269" s="221" t="s">
        <v>200</v>
      </c>
      <c r="H269" s="222">
        <v>20</v>
      </c>
      <c r="I269" s="223"/>
      <c r="J269" s="223"/>
      <c r="K269" s="224">
        <f>ROUND(P269*H269,2)</f>
        <v>0</v>
      </c>
      <c r="L269" s="220" t="s">
        <v>189</v>
      </c>
      <c r="M269" s="44"/>
      <c r="N269" s="225" t="s">
        <v>20</v>
      </c>
      <c r="O269" s="226" t="s">
        <v>47</v>
      </c>
      <c r="P269" s="227">
        <f>I269+J269</f>
        <v>0</v>
      </c>
      <c r="Q269" s="227">
        <f>ROUND(I269*H269,2)</f>
        <v>0</v>
      </c>
      <c r="R269" s="227">
        <f>ROUND(J269*H269,2)</f>
        <v>0</v>
      </c>
      <c r="S269" s="84"/>
      <c r="T269" s="228">
        <f>S269*H269</f>
        <v>0</v>
      </c>
      <c r="U269" s="228">
        <v>0</v>
      </c>
      <c r="V269" s="228">
        <f>U269*H269</f>
        <v>0</v>
      </c>
      <c r="W269" s="228">
        <v>0</v>
      </c>
      <c r="X269" s="228">
        <f>W269*H269</f>
        <v>0</v>
      </c>
      <c r="Y269" s="229" t="s">
        <v>20</v>
      </c>
      <c r="AR269" s="230" t="s">
        <v>129</v>
      </c>
      <c r="AT269" s="230" t="s">
        <v>185</v>
      </c>
      <c r="AU269" s="230" t="s">
        <v>88</v>
      </c>
      <c r="AY269" s="18" t="s">
        <v>183</v>
      </c>
      <c r="BE269" s="231">
        <f>IF(O269="základní",K269,0)</f>
        <v>0</v>
      </c>
      <c r="BF269" s="231">
        <f>IF(O269="snížená",K269,0)</f>
        <v>0</v>
      </c>
      <c r="BG269" s="231">
        <f>IF(O269="zákl. přenesená",K269,0)</f>
        <v>0</v>
      </c>
      <c r="BH269" s="231">
        <f>IF(O269="sníž. přenesená",K269,0)</f>
        <v>0</v>
      </c>
      <c r="BI269" s="231">
        <f>IF(O269="nulová",K269,0)</f>
        <v>0</v>
      </c>
      <c r="BJ269" s="18" t="s">
        <v>86</v>
      </c>
      <c r="BK269" s="231">
        <f>ROUND(P269*H269,2)</f>
        <v>0</v>
      </c>
      <c r="BL269" s="18" t="s">
        <v>129</v>
      </c>
      <c r="BM269" s="230" t="s">
        <v>404</v>
      </c>
    </row>
    <row r="270" s="1" customFormat="1">
      <c r="B270" s="39"/>
      <c r="C270" s="40"/>
      <c r="D270" s="232" t="s">
        <v>191</v>
      </c>
      <c r="E270" s="40"/>
      <c r="F270" s="233" t="s">
        <v>405</v>
      </c>
      <c r="G270" s="40"/>
      <c r="H270" s="40"/>
      <c r="I270" s="138"/>
      <c r="J270" s="138"/>
      <c r="K270" s="40"/>
      <c r="L270" s="40"/>
      <c r="M270" s="44"/>
      <c r="N270" s="234"/>
      <c r="O270" s="84"/>
      <c r="P270" s="84"/>
      <c r="Q270" s="84"/>
      <c r="R270" s="84"/>
      <c r="S270" s="84"/>
      <c r="T270" s="84"/>
      <c r="U270" s="84"/>
      <c r="V270" s="84"/>
      <c r="W270" s="84"/>
      <c r="X270" s="84"/>
      <c r="Y270" s="85"/>
      <c r="AT270" s="18" t="s">
        <v>191</v>
      </c>
      <c r="AU270" s="18" t="s">
        <v>88</v>
      </c>
    </row>
    <row r="271" s="1" customFormat="1">
      <c r="B271" s="39"/>
      <c r="C271" s="40"/>
      <c r="D271" s="232" t="s">
        <v>193</v>
      </c>
      <c r="E271" s="40"/>
      <c r="F271" s="235" t="s">
        <v>342</v>
      </c>
      <c r="G271" s="40"/>
      <c r="H271" s="40"/>
      <c r="I271" s="138"/>
      <c r="J271" s="138"/>
      <c r="K271" s="40"/>
      <c r="L271" s="40"/>
      <c r="M271" s="44"/>
      <c r="N271" s="234"/>
      <c r="O271" s="84"/>
      <c r="P271" s="84"/>
      <c r="Q271" s="84"/>
      <c r="R271" s="84"/>
      <c r="S271" s="84"/>
      <c r="T271" s="84"/>
      <c r="U271" s="84"/>
      <c r="V271" s="84"/>
      <c r="W271" s="84"/>
      <c r="X271" s="84"/>
      <c r="Y271" s="85"/>
      <c r="AT271" s="18" t="s">
        <v>193</v>
      </c>
      <c r="AU271" s="18" t="s">
        <v>88</v>
      </c>
    </row>
    <row r="272" s="12" customFormat="1">
      <c r="B272" s="236"/>
      <c r="C272" s="237"/>
      <c r="D272" s="232" t="s">
        <v>195</v>
      </c>
      <c r="E272" s="238" t="s">
        <v>20</v>
      </c>
      <c r="F272" s="239" t="s">
        <v>406</v>
      </c>
      <c r="G272" s="237"/>
      <c r="H272" s="240">
        <v>20</v>
      </c>
      <c r="I272" s="241"/>
      <c r="J272" s="241"/>
      <c r="K272" s="237"/>
      <c r="L272" s="237"/>
      <c r="M272" s="242"/>
      <c r="N272" s="243"/>
      <c r="O272" s="244"/>
      <c r="P272" s="244"/>
      <c r="Q272" s="244"/>
      <c r="R272" s="244"/>
      <c r="S272" s="244"/>
      <c r="T272" s="244"/>
      <c r="U272" s="244"/>
      <c r="V272" s="244"/>
      <c r="W272" s="244"/>
      <c r="X272" s="244"/>
      <c r="Y272" s="245"/>
      <c r="AT272" s="246" t="s">
        <v>195</v>
      </c>
      <c r="AU272" s="246" t="s">
        <v>88</v>
      </c>
      <c r="AV272" s="12" t="s">
        <v>88</v>
      </c>
      <c r="AW272" s="12" t="s">
        <v>5</v>
      </c>
      <c r="AX272" s="12" t="s">
        <v>78</v>
      </c>
      <c r="AY272" s="246" t="s">
        <v>183</v>
      </c>
    </row>
    <row r="273" s="13" customFormat="1">
      <c r="B273" s="247"/>
      <c r="C273" s="248"/>
      <c r="D273" s="232" t="s">
        <v>195</v>
      </c>
      <c r="E273" s="249" t="s">
        <v>20</v>
      </c>
      <c r="F273" s="250" t="s">
        <v>197</v>
      </c>
      <c r="G273" s="248"/>
      <c r="H273" s="251">
        <v>20</v>
      </c>
      <c r="I273" s="252"/>
      <c r="J273" s="252"/>
      <c r="K273" s="248"/>
      <c r="L273" s="248"/>
      <c r="M273" s="253"/>
      <c r="N273" s="254"/>
      <c r="O273" s="255"/>
      <c r="P273" s="255"/>
      <c r="Q273" s="255"/>
      <c r="R273" s="255"/>
      <c r="S273" s="255"/>
      <c r="T273" s="255"/>
      <c r="U273" s="255"/>
      <c r="V273" s="255"/>
      <c r="W273" s="255"/>
      <c r="X273" s="255"/>
      <c r="Y273" s="256"/>
      <c r="AT273" s="257" t="s">
        <v>195</v>
      </c>
      <c r="AU273" s="257" t="s">
        <v>88</v>
      </c>
      <c r="AV273" s="13" t="s">
        <v>129</v>
      </c>
      <c r="AW273" s="13" t="s">
        <v>5</v>
      </c>
      <c r="AX273" s="13" t="s">
        <v>86</v>
      </c>
      <c r="AY273" s="257" t="s">
        <v>183</v>
      </c>
    </row>
    <row r="274" s="1" customFormat="1" ht="24" customHeight="1">
      <c r="B274" s="39"/>
      <c r="C274" s="218" t="s">
        <v>407</v>
      </c>
      <c r="D274" s="260" t="s">
        <v>185</v>
      </c>
      <c r="E274" s="219" t="s">
        <v>408</v>
      </c>
      <c r="F274" s="220" t="s">
        <v>409</v>
      </c>
      <c r="G274" s="221" t="s">
        <v>200</v>
      </c>
      <c r="H274" s="222">
        <v>16</v>
      </c>
      <c r="I274" s="223"/>
      <c r="J274" s="223"/>
      <c r="K274" s="224">
        <f>ROUND(P274*H274,2)</f>
        <v>0</v>
      </c>
      <c r="L274" s="220" t="s">
        <v>189</v>
      </c>
      <c r="M274" s="44"/>
      <c r="N274" s="225" t="s">
        <v>20</v>
      </c>
      <c r="O274" s="226" t="s">
        <v>47</v>
      </c>
      <c r="P274" s="227">
        <f>I274+J274</f>
        <v>0</v>
      </c>
      <c r="Q274" s="227">
        <f>ROUND(I274*H274,2)</f>
        <v>0</v>
      </c>
      <c r="R274" s="227">
        <f>ROUND(J274*H274,2)</f>
        <v>0</v>
      </c>
      <c r="S274" s="84"/>
      <c r="T274" s="228">
        <f>S274*H274</f>
        <v>0</v>
      </c>
      <c r="U274" s="228">
        <v>0</v>
      </c>
      <c r="V274" s="228">
        <f>U274*H274</f>
        <v>0</v>
      </c>
      <c r="W274" s="228">
        <v>0</v>
      </c>
      <c r="X274" s="228">
        <f>W274*H274</f>
        <v>0</v>
      </c>
      <c r="Y274" s="229" t="s">
        <v>20</v>
      </c>
      <c r="AR274" s="230" t="s">
        <v>129</v>
      </c>
      <c r="AT274" s="230" t="s">
        <v>185</v>
      </c>
      <c r="AU274" s="230" t="s">
        <v>88</v>
      </c>
      <c r="AY274" s="18" t="s">
        <v>183</v>
      </c>
      <c r="BE274" s="231">
        <f>IF(O274="základní",K274,0)</f>
        <v>0</v>
      </c>
      <c r="BF274" s="231">
        <f>IF(O274="snížená",K274,0)</f>
        <v>0</v>
      </c>
      <c r="BG274" s="231">
        <f>IF(O274="zákl. přenesená",K274,0)</f>
        <v>0</v>
      </c>
      <c r="BH274" s="231">
        <f>IF(O274="sníž. přenesená",K274,0)</f>
        <v>0</v>
      </c>
      <c r="BI274" s="231">
        <f>IF(O274="nulová",K274,0)</f>
        <v>0</v>
      </c>
      <c r="BJ274" s="18" t="s">
        <v>86</v>
      </c>
      <c r="BK274" s="231">
        <f>ROUND(P274*H274,2)</f>
        <v>0</v>
      </c>
      <c r="BL274" s="18" t="s">
        <v>129</v>
      </c>
      <c r="BM274" s="230" t="s">
        <v>410</v>
      </c>
    </row>
    <row r="275" s="1" customFormat="1">
      <c r="B275" s="39"/>
      <c r="C275" s="40"/>
      <c r="D275" s="232" t="s">
        <v>191</v>
      </c>
      <c r="E275" s="40"/>
      <c r="F275" s="233" t="s">
        <v>411</v>
      </c>
      <c r="G275" s="40"/>
      <c r="H275" s="40"/>
      <c r="I275" s="138"/>
      <c r="J275" s="138"/>
      <c r="K275" s="40"/>
      <c r="L275" s="40"/>
      <c r="M275" s="44"/>
      <c r="N275" s="234"/>
      <c r="O275" s="84"/>
      <c r="P275" s="84"/>
      <c r="Q275" s="84"/>
      <c r="R275" s="84"/>
      <c r="S275" s="84"/>
      <c r="T275" s="84"/>
      <c r="U275" s="84"/>
      <c r="V275" s="84"/>
      <c r="W275" s="84"/>
      <c r="X275" s="84"/>
      <c r="Y275" s="85"/>
      <c r="AT275" s="18" t="s">
        <v>191</v>
      </c>
      <c r="AU275" s="18" t="s">
        <v>88</v>
      </c>
    </row>
    <row r="276" s="1" customFormat="1">
      <c r="B276" s="39"/>
      <c r="C276" s="40"/>
      <c r="D276" s="232" t="s">
        <v>193</v>
      </c>
      <c r="E276" s="40"/>
      <c r="F276" s="235" t="s">
        <v>342</v>
      </c>
      <c r="G276" s="40"/>
      <c r="H276" s="40"/>
      <c r="I276" s="138"/>
      <c r="J276" s="138"/>
      <c r="K276" s="40"/>
      <c r="L276" s="40"/>
      <c r="M276" s="44"/>
      <c r="N276" s="234"/>
      <c r="O276" s="84"/>
      <c r="P276" s="84"/>
      <c r="Q276" s="84"/>
      <c r="R276" s="84"/>
      <c r="S276" s="84"/>
      <c r="T276" s="84"/>
      <c r="U276" s="84"/>
      <c r="V276" s="84"/>
      <c r="W276" s="84"/>
      <c r="X276" s="84"/>
      <c r="Y276" s="85"/>
      <c r="AT276" s="18" t="s">
        <v>193</v>
      </c>
      <c r="AU276" s="18" t="s">
        <v>88</v>
      </c>
    </row>
    <row r="277" s="12" customFormat="1">
      <c r="B277" s="236"/>
      <c r="C277" s="237"/>
      <c r="D277" s="232" t="s">
        <v>195</v>
      </c>
      <c r="E277" s="238" t="s">
        <v>20</v>
      </c>
      <c r="F277" s="239" t="s">
        <v>412</v>
      </c>
      <c r="G277" s="237"/>
      <c r="H277" s="240">
        <v>16</v>
      </c>
      <c r="I277" s="241"/>
      <c r="J277" s="241"/>
      <c r="K277" s="237"/>
      <c r="L277" s="237"/>
      <c r="M277" s="242"/>
      <c r="N277" s="243"/>
      <c r="O277" s="244"/>
      <c r="P277" s="244"/>
      <c r="Q277" s="244"/>
      <c r="R277" s="244"/>
      <c r="S277" s="244"/>
      <c r="T277" s="244"/>
      <c r="U277" s="244"/>
      <c r="V277" s="244"/>
      <c r="W277" s="244"/>
      <c r="X277" s="244"/>
      <c r="Y277" s="245"/>
      <c r="AT277" s="246" t="s">
        <v>195</v>
      </c>
      <c r="AU277" s="246" t="s">
        <v>88</v>
      </c>
      <c r="AV277" s="12" t="s">
        <v>88</v>
      </c>
      <c r="AW277" s="12" t="s">
        <v>5</v>
      </c>
      <c r="AX277" s="12" t="s">
        <v>78</v>
      </c>
      <c r="AY277" s="246" t="s">
        <v>183</v>
      </c>
    </row>
    <row r="278" s="13" customFormat="1">
      <c r="B278" s="247"/>
      <c r="C278" s="248"/>
      <c r="D278" s="232" t="s">
        <v>195</v>
      </c>
      <c r="E278" s="249" t="s">
        <v>20</v>
      </c>
      <c r="F278" s="250" t="s">
        <v>197</v>
      </c>
      <c r="G278" s="248"/>
      <c r="H278" s="251">
        <v>16</v>
      </c>
      <c r="I278" s="252"/>
      <c r="J278" s="252"/>
      <c r="K278" s="248"/>
      <c r="L278" s="248"/>
      <c r="M278" s="253"/>
      <c r="N278" s="254"/>
      <c r="O278" s="255"/>
      <c r="P278" s="255"/>
      <c r="Q278" s="255"/>
      <c r="R278" s="255"/>
      <c r="S278" s="255"/>
      <c r="T278" s="255"/>
      <c r="U278" s="255"/>
      <c r="V278" s="255"/>
      <c r="W278" s="255"/>
      <c r="X278" s="255"/>
      <c r="Y278" s="256"/>
      <c r="AT278" s="257" t="s">
        <v>195</v>
      </c>
      <c r="AU278" s="257" t="s">
        <v>88</v>
      </c>
      <c r="AV278" s="13" t="s">
        <v>129</v>
      </c>
      <c r="AW278" s="13" t="s">
        <v>5</v>
      </c>
      <c r="AX278" s="13" t="s">
        <v>86</v>
      </c>
      <c r="AY278" s="257" t="s">
        <v>183</v>
      </c>
    </row>
    <row r="279" s="1" customFormat="1" ht="24" customHeight="1">
      <c r="B279" s="39"/>
      <c r="C279" s="218" t="s">
        <v>413</v>
      </c>
      <c r="D279" s="293" t="s">
        <v>185</v>
      </c>
      <c r="E279" s="219" t="s">
        <v>414</v>
      </c>
      <c r="F279" s="220" t="s">
        <v>415</v>
      </c>
      <c r="G279" s="221" t="s">
        <v>416</v>
      </c>
      <c r="H279" s="222">
        <v>12.234</v>
      </c>
      <c r="I279" s="223"/>
      <c r="J279" s="223"/>
      <c r="K279" s="224">
        <f>ROUND(P279*H279,2)</f>
        <v>0</v>
      </c>
      <c r="L279" s="220" t="s">
        <v>20</v>
      </c>
      <c r="M279" s="44"/>
      <c r="N279" s="225" t="s">
        <v>20</v>
      </c>
      <c r="O279" s="226" t="s">
        <v>47</v>
      </c>
      <c r="P279" s="227">
        <f>I279+J279</f>
        <v>0</v>
      </c>
      <c r="Q279" s="227">
        <f>ROUND(I279*H279,2)</f>
        <v>0</v>
      </c>
      <c r="R279" s="227">
        <f>ROUND(J279*H279,2)</f>
        <v>0</v>
      </c>
      <c r="S279" s="84"/>
      <c r="T279" s="228">
        <f>S279*H279</f>
        <v>0</v>
      </c>
      <c r="U279" s="228">
        <v>0</v>
      </c>
      <c r="V279" s="228">
        <f>U279*H279</f>
        <v>0</v>
      </c>
      <c r="W279" s="228">
        <v>0</v>
      </c>
      <c r="X279" s="228">
        <f>W279*H279</f>
        <v>0</v>
      </c>
      <c r="Y279" s="229" t="s">
        <v>20</v>
      </c>
      <c r="AR279" s="230" t="s">
        <v>129</v>
      </c>
      <c r="AT279" s="230" t="s">
        <v>185</v>
      </c>
      <c r="AU279" s="230" t="s">
        <v>88</v>
      </c>
      <c r="AY279" s="18" t="s">
        <v>183</v>
      </c>
      <c r="BE279" s="231">
        <f>IF(O279="základní",K279,0)</f>
        <v>0</v>
      </c>
      <c r="BF279" s="231">
        <f>IF(O279="snížená",K279,0)</f>
        <v>0</v>
      </c>
      <c r="BG279" s="231">
        <f>IF(O279="zákl. přenesená",K279,0)</f>
        <v>0</v>
      </c>
      <c r="BH279" s="231">
        <f>IF(O279="sníž. přenesená",K279,0)</f>
        <v>0</v>
      </c>
      <c r="BI279" s="231">
        <f>IF(O279="nulová",K279,0)</f>
        <v>0</v>
      </c>
      <c r="BJ279" s="18" t="s">
        <v>86</v>
      </c>
      <c r="BK279" s="231">
        <f>ROUND(P279*H279,2)</f>
        <v>0</v>
      </c>
      <c r="BL279" s="18" t="s">
        <v>129</v>
      </c>
      <c r="BM279" s="230" t="s">
        <v>417</v>
      </c>
    </row>
    <row r="280" s="1" customFormat="1">
      <c r="B280" s="39"/>
      <c r="C280" s="40"/>
      <c r="D280" s="232" t="s">
        <v>191</v>
      </c>
      <c r="E280" s="40"/>
      <c r="F280" s="233" t="s">
        <v>418</v>
      </c>
      <c r="G280" s="40"/>
      <c r="H280" s="40"/>
      <c r="I280" s="138"/>
      <c r="J280" s="138"/>
      <c r="K280" s="40"/>
      <c r="L280" s="40"/>
      <c r="M280" s="44"/>
      <c r="N280" s="234"/>
      <c r="O280" s="84"/>
      <c r="P280" s="84"/>
      <c r="Q280" s="84"/>
      <c r="R280" s="84"/>
      <c r="S280" s="84"/>
      <c r="T280" s="84"/>
      <c r="U280" s="84"/>
      <c r="V280" s="84"/>
      <c r="W280" s="84"/>
      <c r="X280" s="84"/>
      <c r="Y280" s="85"/>
      <c r="AT280" s="18" t="s">
        <v>191</v>
      </c>
      <c r="AU280" s="18" t="s">
        <v>88</v>
      </c>
    </row>
    <row r="281" s="1" customFormat="1">
      <c r="B281" s="39"/>
      <c r="C281" s="40"/>
      <c r="D281" s="232" t="s">
        <v>419</v>
      </c>
      <c r="E281" s="40"/>
      <c r="F281" s="235" t="s">
        <v>420</v>
      </c>
      <c r="G281" s="40"/>
      <c r="H281" s="40"/>
      <c r="I281" s="138"/>
      <c r="J281" s="138"/>
      <c r="K281" s="40"/>
      <c r="L281" s="40"/>
      <c r="M281" s="44"/>
      <c r="N281" s="234"/>
      <c r="O281" s="84"/>
      <c r="P281" s="84"/>
      <c r="Q281" s="84"/>
      <c r="R281" s="84"/>
      <c r="S281" s="84"/>
      <c r="T281" s="84"/>
      <c r="U281" s="84"/>
      <c r="V281" s="84"/>
      <c r="W281" s="84"/>
      <c r="X281" s="84"/>
      <c r="Y281" s="85"/>
      <c r="AT281" s="18" t="s">
        <v>419</v>
      </c>
      <c r="AU281" s="18" t="s">
        <v>88</v>
      </c>
    </row>
    <row r="282" s="14" customFormat="1">
      <c r="B282" s="261"/>
      <c r="C282" s="262"/>
      <c r="D282" s="232" t="s">
        <v>195</v>
      </c>
      <c r="E282" s="263" t="s">
        <v>20</v>
      </c>
      <c r="F282" s="264" t="s">
        <v>421</v>
      </c>
      <c r="G282" s="262"/>
      <c r="H282" s="263" t="s">
        <v>20</v>
      </c>
      <c r="I282" s="265"/>
      <c r="J282" s="265"/>
      <c r="K282" s="262"/>
      <c r="L282" s="262"/>
      <c r="M282" s="266"/>
      <c r="N282" s="267"/>
      <c r="O282" s="268"/>
      <c r="P282" s="268"/>
      <c r="Q282" s="268"/>
      <c r="R282" s="268"/>
      <c r="S282" s="268"/>
      <c r="T282" s="268"/>
      <c r="U282" s="268"/>
      <c r="V282" s="268"/>
      <c r="W282" s="268"/>
      <c r="X282" s="268"/>
      <c r="Y282" s="269"/>
      <c r="AT282" s="270" t="s">
        <v>195</v>
      </c>
      <c r="AU282" s="270" t="s">
        <v>88</v>
      </c>
      <c r="AV282" s="14" t="s">
        <v>86</v>
      </c>
      <c r="AW282" s="14" t="s">
        <v>5</v>
      </c>
      <c r="AX282" s="14" t="s">
        <v>78</v>
      </c>
      <c r="AY282" s="270" t="s">
        <v>183</v>
      </c>
    </row>
    <row r="283" s="12" customFormat="1">
      <c r="B283" s="236"/>
      <c r="C283" s="237"/>
      <c r="D283" s="232" t="s">
        <v>195</v>
      </c>
      <c r="E283" s="238" t="s">
        <v>20</v>
      </c>
      <c r="F283" s="239" t="s">
        <v>422</v>
      </c>
      <c r="G283" s="237"/>
      <c r="H283" s="240">
        <v>1.548</v>
      </c>
      <c r="I283" s="241"/>
      <c r="J283" s="241"/>
      <c r="K283" s="237"/>
      <c r="L283" s="237"/>
      <c r="M283" s="242"/>
      <c r="N283" s="243"/>
      <c r="O283" s="244"/>
      <c r="P283" s="244"/>
      <c r="Q283" s="244"/>
      <c r="R283" s="244"/>
      <c r="S283" s="244"/>
      <c r="T283" s="244"/>
      <c r="U283" s="244"/>
      <c r="V283" s="244"/>
      <c r="W283" s="244"/>
      <c r="X283" s="244"/>
      <c r="Y283" s="245"/>
      <c r="AT283" s="246" t="s">
        <v>195</v>
      </c>
      <c r="AU283" s="246" t="s">
        <v>88</v>
      </c>
      <c r="AV283" s="12" t="s">
        <v>88</v>
      </c>
      <c r="AW283" s="12" t="s">
        <v>5</v>
      </c>
      <c r="AX283" s="12" t="s">
        <v>78</v>
      </c>
      <c r="AY283" s="246" t="s">
        <v>183</v>
      </c>
    </row>
    <row r="284" s="12" customFormat="1">
      <c r="B284" s="236"/>
      <c r="C284" s="237"/>
      <c r="D284" s="232" t="s">
        <v>195</v>
      </c>
      <c r="E284" s="238" t="s">
        <v>20</v>
      </c>
      <c r="F284" s="239" t="s">
        <v>423</v>
      </c>
      <c r="G284" s="237"/>
      <c r="H284" s="240">
        <v>3.1949999999999998</v>
      </c>
      <c r="I284" s="241"/>
      <c r="J284" s="241"/>
      <c r="K284" s="237"/>
      <c r="L284" s="237"/>
      <c r="M284" s="242"/>
      <c r="N284" s="243"/>
      <c r="O284" s="244"/>
      <c r="P284" s="244"/>
      <c r="Q284" s="244"/>
      <c r="R284" s="244"/>
      <c r="S284" s="244"/>
      <c r="T284" s="244"/>
      <c r="U284" s="244"/>
      <c r="V284" s="244"/>
      <c r="W284" s="244"/>
      <c r="X284" s="244"/>
      <c r="Y284" s="245"/>
      <c r="AT284" s="246" t="s">
        <v>195</v>
      </c>
      <c r="AU284" s="246" t="s">
        <v>88</v>
      </c>
      <c r="AV284" s="12" t="s">
        <v>88</v>
      </c>
      <c r="AW284" s="12" t="s">
        <v>5</v>
      </c>
      <c r="AX284" s="12" t="s">
        <v>78</v>
      </c>
      <c r="AY284" s="246" t="s">
        <v>183</v>
      </c>
    </row>
    <row r="285" s="12" customFormat="1">
      <c r="B285" s="236"/>
      <c r="C285" s="237"/>
      <c r="D285" s="232" t="s">
        <v>195</v>
      </c>
      <c r="E285" s="238" t="s">
        <v>20</v>
      </c>
      <c r="F285" s="239" t="s">
        <v>424</v>
      </c>
      <c r="G285" s="237"/>
      <c r="H285" s="240">
        <v>2.6480000000000001</v>
      </c>
      <c r="I285" s="241"/>
      <c r="J285" s="241"/>
      <c r="K285" s="237"/>
      <c r="L285" s="237"/>
      <c r="M285" s="242"/>
      <c r="N285" s="243"/>
      <c r="O285" s="244"/>
      <c r="P285" s="244"/>
      <c r="Q285" s="244"/>
      <c r="R285" s="244"/>
      <c r="S285" s="244"/>
      <c r="T285" s="244"/>
      <c r="U285" s="244"/>
      <c r="V285" s="244"/>
      <c r="W285" s="244"/>
      <c r="X285" s="244"/>
      <c r="Y285" s="245"/>
      <c r="AT285" s="246" t="s">
        <v>195</v>
      </c>
      <c r="AU285" s="246" t="s">
        <v>88</v>
      </c>
      <c r="AV285" s="12" t="s">
        <v>88</v>
      </c>
      <c r="AW285" s="12" t="s">
        <v>5</v>
      </c>
      <c r="AX285" s="12" t="s">
        <v>78</v>
      </c>
      <c r="AY285" s="246" t="s">
        <v>183</v>
      </c>
    </row>
    <row r="286" s="12" customFormat="1">
      <c r="B286" s="236"/>
      <c r="C286" s="237"/>
      <c r="D286" s="232" t="s">
        <v>195</v>
      </c>
      <c r="E286" s="238" t="s">
        <v>20</v>
      </c>
      <c r="F286" s="239" t="s">
        <v>425</v>
      </c>
      <c r="G286" s="237"/>
      <c r="H286" s="240">
        <v>4.843</v>
      </c>
      <c r="I286" s="241"/>
      <c r="J286" s="241"/>
      <c r="K286" s="237"/>
      <c r="L286" s="237"/>
      <c r="M286" s="242"/>
      <c r="N286" s="243"/>
      <c r="O286" s="244"/>
      <c r="P286" s="244"/>
      <c r="Q286" s="244"/>
      <c r="R286" s="244"/>
      <c r="S286" s="244"/>
      <c r="T286" s="244"/>
      <c r="U286" s="244"/>
      <c r="V286" s="244"/>
      <c r="W286" s="244"/>
      <c r="X286" s="244"/>
      <c r="Y286" s="245"/>
      <c r="AT286" s="246" t="s">
        <v>195</v>
      </c>
      <c r="AU286" s="246" t="s">
        <v>88</v>
      </c>
      <c r="AV286" s="12" t="s">
        <v>88</v>
      </c>
      <c r="AW286" s="12" t="s">
        <v>5</v>
      </c>
      <c r="AX286" s="12" t="s">
        <v>78</v>
      </c>
      <c r="AY286" s="246" t="s">
        <v>183</v>
      </c>
    </row>
    <row r="287" s="13" customFormat="1">
      <c r="B287" s="247"/>
      <c r="C287" s="248"/>
      <c r="D287" s="232" t="s">
        <v>195</v>
      </c>
      <c r="E287" s="249" t="s">
        <v>20</v>
      </c>
      <c r="F287" s="250" t="s">
        <v>197</v>
      </c>
      <c r="G287" s="248"/>
      <c r="H287" s="251">
        <v>12.234</v>
      </c>
      <c r="I287" s="252"/>
      <c r="J287" s="252"/>
      <c r="K287" s="248"/>
      <c r="L287" s="248"/>
      <c r="M287" s="253"/>
      <c r="N287" s="254"/>
      <c r="O287" s="255"/>
      <c r="P287" s="255"/>
      <c r="Q287" s="255"/>
      <c r="R287" s="255"/>
      <c r="S287" s="255"/>
      <c r="T287" s="255"/>
      <c r="U287" s="255"/>
      <c r="V287" s="255"/>
      <c r="W287" s="255"/>
      <c r="X287" s="255"/>
      <c r="Y287" s="256"/>
      <c r="AT287" s="257" t="s">
        <v>195</v>
      </c>
      <c r="AU287" s="257" t="s">
        <v>88</v>
      </c>
      <c r="AV287" s="13" t="s">
        <v>129</v>
      </c>
      <c r="AW287" s="13" t="s">
        <v>5</v>
      </c>
      <c r="AX287" s="13" t="s">
        <v>86</v>
      </c>
      <c r="AY287" s="257" t="s">
        <v>183</v>
      </c>
    </row>
    <row r="288" s="1" customFormat="1" ht="24" customHeight="1">
      <c r="B288" s="39"/>
      <c r="C288" s="218" t="s">
        <v>426</v>
      </c>
      <c r="D288" s="294" t="s">
        <v>185</v>
      </c>
      <c r="E288" s="219" t="s">
        <v>427</v>
      </c>
      <c r="F288" s="220" t="s">
        <v>428</v>
      </c>
      <c r="G288" s="221" t="s">
        <v>224</v>
      </c>
      <c r="H288" s="222">
        <v>352.39999999999998</v>
      </c>
      <c r="I288" s="223"/>
      <c r="J288" s="223"/>
      <c r="K288" s="224">
        <f>ROUND(P288*H288,2)</f>
        <v>0</v>
      </c>
      <c r="L288" s="220" t="s">
        <v>189</v>
      </c>
      <c r="M288" s="44"/>
      <c r="N288" s="225" t="s">
        <v>20</v>
      </c>
      <c r="O288" s="226" t="s">
        <v>47</v>
      </c>
      <c r="P288" s="227">
        <f>I288+J288</f>
        <v>0</v>
      </c>
      <c r="Q288" s="227">
        <f>ROUND(I288*H288,2)</f>
        <v>0</v>
      </c>
      <c r="R288" s="227">
        <f>ROUND(J288*H288,2)</f>
        <v>0</v>
      </c>
      <c r="S288" s="84"/>
      <c r="T288" s="228">
        <f>S288*H288</f>
        <v>0</v>
      </c>
      <c r="U288" s="228">
        <v>0</v>
      </c>
      <c r="V288" s="228">
        <f>U288*H288</f>
        <v>0</v>
      </c>
      <c r="W288" s="228">
        <v>0</v>
      </c>
      <c r="X288" s="228">
        <f>W288*H288</f>
        <v>0</v>
      </c>
      <c r="Y288" s="229" t="s">
        <v>20</v>
      </c>
      <c r="AR288" s="230" t="s">
        <v>129</v>
      </c>
      <c r="AT288" s="230" t="s">
        <v>185</v>
      </c>
      <c r="AU288" s="230" t="s">
        <v>88</v>
      </c>
      <c r="AY288" s="18" t="s">
        <v>183</v>
      </c>
      <c r="BE288" s="231">
        <f>IF(O288="základní",K288,0)</f>
        <v>0</v>
      </c>
      <c r="BF288" s="231">
        <f>IF(O288="snížená",K288,0)</f>
        <v>0</v>
      </c>
      <c r="BG288" s="231">
        <f>IF(O288="zákl. přenesená",K288,0)</f>
        <v>0</v>
      </c>
      <c r="BH288" s="231">
        <f>IF(O288="sníž. přenesená",K288,0)</f>
        <v>0</v>
      </c>
      <c r="BI288" s="231">
        <f>IF(O288="nulová",K288,0)</f>
        <v>0</v>
      </c>
      <c r="BJ288" s="18" t="s">
        <v>86</v>
      </c>
      <c r="BK288" s="231">
        <f>ROUND(P288*H288,2)</f>
        <v>0</v>
      </c>
      <c r="BL288" s="18" t="s">
        <v>129</v>
      </c>
      <c r="BM288" s="230" t="s">
        <v>429</v>
      </c>
    </row>
    <row r="289" s="1" customFormat="1">
      <c r="B289" s="39"/>
      <c r="C289" s="40"/>
      <c r="D289" s="232" t="s">
        <v>191</v>
      </c>
      <c r="E289" s="40"/>
      <c r="F289" s="233" t="s">
        <v>430</v>
      </c>
      <c r="G289" s="40"/>
      <c r="H289" s="40"/>
      <c r="I289" s="138"/>
      <c r="J289" s="138"/>
      <c r="K289" s="40"/>
      <c r="L289" s="40"/>
      <c r="M289" s="44"/>
      <c r="N289" s="234"/>
      <c r="O289" s="84"/>
      <c r="P289" s="84"/>
      <c r="Q289" s="84"/>
      <c r="R289" s="84"/>
      <c r="S289" s="84"/>
      <c r="T289" s="84"/>
      <c r="U289" s="84"/>
      <c r="V289" s="84"/>
      <c r="W289" s="84"/>
      <c r="X289" s="84"/>
      <c r="Y289" s="85"/>
      <c r="AT289" s="18" t="s">
        <v>191</v>
      </c>
      <c r="AU289" s="18" t="s">
        <v>88</v>
      </c>
    </row>
    <row r="290" s="1" customFormat="1">
      <c r="B290" s="39"/>
      <c r="C290" s="40"/>
      <c r="D290" s="232" t="s">
        <v>193</v>
      </c>
      <c r="E290" s="40"/>
      <c r="F290" s="235" t="s">
        <v>431</v>
      </c>
      <c r="G290" s="40"/>
      <c r="H290" s="40"/>
      <c r="I290" s="138"/>
      <c r="J290" s="138"/>
      <c r="K290" s="40"/>
      <c r="L290" s="40"/>
      <c r="M290" s="44"/>
      <c r="N290" s="234"/>
      <c r="O290" s="84"/>
      <c r="P290" s="84"/>
      <c r="Q290" s="84"/>
      <c r="R290" s="84"/>
      <c r="S290" s="84"/>
      <c r="T290" s="84"/>
      <c r="U290" s="84"/>
      <c r="V290" s="84"/>
      <c r="W290" s="84"/>
      <c r="X290" s="84"/>
      <c r="Y290" s="85"/>
      <c r="AT290" s="18" t="s">
        <v>193</v>
      </c>
      <c r="AU290" s="18" t="s">
        <v>88</v>
      </c>
    </row>
    <row r="291" s="12" customFormat="1">
      <c r="B291" s="236"/>
      <c r="C291" s="237"/>
      <c r="D291" s="232" t="s">
        <v>195</v>
      </c>
      <c r="E291" s="238" t="s">
        <v>20</v>
      </c>
      <c r="F291" s="239" t="s">
        <v>432</v>
      </c>
      <c r="G291" s="237"/>
      <c r="H291" s="240">
        <v>352.39999999999998</v>
      </c>
      <c r="I291" s="241"/>
      <c r="J291" s="241"/>
      <c r="K291" s="237"/>
      <c r="L291" s="237"/>
      <c r="M291" s="242"/>
      <c r="N291" s="243"/>
      <c r="O291" s="244"/>
      <c r="P291" s="244"/>
      <c r="Q291" s="244"/>
      <c r="R291" s="244"/>
      <c r="S291" s="244"/>
      <c r="T291" s="244"/>
      <c r="U291" s="244"/>
      <c r="V291" s="244"/>
      <c r="W291" s="244"/>
      <c r="X291" s="244"/>
      <c r="Y291" s="245"/>
      <c r="AT291" s="246" t="s">
        <v>195</v>
      </c>
      <c r="AU291" s="246" t="s">
        <v>88</v>
      </c>
      <c r="AV291" s="12" t="s">
        <v>88</v>
      </c>
      <c r="AW291" s="12" t="s">
        <v>5</v>
      </c>
      <c r="AX291" s="12" t="s">
        <v>78</v>
      </c>
      <c r="AY291" s="246" t="s">
        <v>183</v>
      </c>
    </row>
    <row r="292" s="13" customFormat="1">
      <c r="B292" s="247"/>
      <c r="C292" s="248"/>
      <c r="D292" s="232" t="s">
        <v>195</v>
      </c>
      <c r="E292" s="249" t="s">
        <v>119</v>
      </c>
      <c r="F292" s="250" t="s">
        <v>197</v>
      </c>
      <c r="G292" s="248"/>
      <c r="H292" s="251">
        <v>352.39999999999998</v>
      </c>
      <c r="I292" s="252"/>
      <c r="J292" s="252"/>
      <c r="K292" s="248"/>
      <c r="L292" s="248"/>
      <c r="M292" s="253"/>
      <c r="N292" s="254"/>
      <c r="O292" s="255"/>
      <c r="P292" s="255"/>
      <c r="Q292" s="255"/>
      <c r="R292" s="255"/>
      <c r="S292" s="255"/>
      <c r="T292" s="255"/>
      <c r="U292" s="255"/>
      <c r="V292" s="255"/>
      <c r="W292" s="255"/>
      <c r="X292" s="255"/>
      <c r="Y292" s="256"/>
      <c r="AT292" s="257" t="s">
        <v>195</v>
      </c>
      <c r="AU292" s="257" t="s">
        <v>88</v>
      </c>
      <c r="AV292" s="13" t="s">
        <v>129</v>
      </c>
      <c r="AW292" s="13" t="s">
        <v>5</v>
      </c>
      <c r="AX292" s="13" t="s">
        <v>86</v>
      </c>
      <c r="AY292" s="257" t="s">
        <v>183</v>
      </c>
    </row>
    <row r="293" s="1" customFormat="1" ht="24" customHeight="1">
      <c r="B293" s="39"/>
      <c r="C293" s="218" t="s">
        <v>433</v>
      </c>
      <c r="D293" s="260" t="s">
        <v>185</v>
      </c>
      <c r="E293" s="219" t="s">
        <v>434</v>
      </c>
      <c r="F293" s="220" t="s">
        <v>435</v>
      </c>
      <c r="G293" s="221" t="s">
        <v>367</v>
      </c>
      <c r="H293" s="222">
        <v>279.39999999999998</v>
      </c>
      <c r="I293" s="223"/>
      <c r="J293" s="223"/>
      <c r="K293" s="224">
        <f>ROUND(P293*H293,2)</f>
        <v>0</v>
      </c>
      <c r="L293" s="220" t="s">
        <v>189</v>
      </c>
      <c r="M293" s="44"/>
      <c r="N293" s="225" t="s">
        <v>20</v>
      </c>
      <c r="O293" s="226" t="s">
        <v>47</v>
      </c>
      <c r="P293" s="227">
        <f>I293+J293</f>
        <v>0</v>
      </c>
      <c r="Q293" s="227">
        <f>ROUND(I293*H293,2)</f>
        <v>0</v>
      </c>
      <c r="R293" s="227">
        <f>ROUND(J293*H293,2)</f>
        <v>0</v>
      </c>
      <c r="S293" s="84"/>
      <c r="T293" s="228">
        <f>S293*H293</f>
        <v>0</v>
      </c>
      <c r="U293" s="228">
        <v>0</v>
      </c>
      <c r="V293" s="228">
        <f>U293*H293</f>
        <v>0</v>
      </c>
      <c r="W293" s="228">
        <v>0</v>
      </c>
      <c r="X293" s="228">
        <f>W293*H293</f>
        <v>0</v>
      </c>
      <c r="Y293" s="229" t="s">
        <v>20</v>
      </c>
      <c r="AR293" s="230" t="s">
        <v>129</v>
      </c>
      <c r="AT293" s="230" t="s">
        <v>185</v>
      </c>
      <c r="AU293" s="230" t="s">
        <v>88</v>
      </c>
      <c r="AY293" s="18" t="s">
        <v>183</v>
      </c>
      <c r="BE293" s="231">
        <f>IF(O293="základní",K293,0)</f>
        <v>0</v>
      </c>
      <c r="BF293" s="231">
        <f>IF(O293="snížená",K293,0)</f>
        <v>0</v>
      </c>
      <c r="BG293" s="231">
        <f>IF(O293="zákl. přenesená",K293,0)</f>
        <v>0</v>
      </c>
      <c r="BH293" s="231">
        <f>IF(O293="sníž. přenesená",K293,0)</f>
        <v>0</v>
      </c>
      <c r="BI293" s="231">
        <f>IF(O293="nulová",K293,0)</f>
        <v>0</v>
      </c>
      <c r="BJ293" s="18" t="s">
        <v>86</v>
      </c>
      <c r="BK293" s="231">
        <f>ROUND(P293*H293,2)</f>
        <v>0</v>
      </c>
      <c r="BL293" s="18" t="s">
        <v>129</v>
      </c>
      <c r="BM293" s="230" t="s">
        <v>436</v>
      </c>
    </row>
    <row r="294" s="1" customFormat="1">
      <c r="B294" s="39"/>
      <c r="C294" s="40"/>
      <c r="D294" s="232" t="s">
        <v>191</v>
      </c>
      <c r="E294" s="40"/>
      <c r="F294" s="233" t="s">
        <v>437</v>
      </c>
      <c r="G294" s="40"/>
      <c r="H294" s="40"/>
      <c r="I294" s="138"/>
      <c r="J294" s="138"/>
      <c r="K294" s="40"/>
      <c r="L294" s="40"/>
      <c r="M294" s="44"/>
      <c r="N294" s="234"/>
      <c r="O294" s="84"/>
      <c r="P294" s="84"/>
      <c r="Q294" s="84"/>
      <c r="R294" s="84"/>
      <c r="S294" s="84"/>
      <c r="T294" s="84"/>
      <c r="U294" s="84"/>
      <c r="V294" s="84"/>
      <c r="W294" s="84"/>
      <c r="X294" s="84"/>
      <c r="Y294" s="85"/>
      <c r="AT294" s="18" t="s">
        <v>191</v>
      </c>
      <c r="AU294" s="18" t="s">
        <v>88</v>
      </c>
    </row>
    <row r="295" s="12" customFormat="1">
      <c r="B295" s="236"/>
      <c r="C295" s="237"/>
      <c r="D295" s="232" t="s">
        <v>195</v>
      </c>
      <c r="E295" s="238" t="s">
        <v>20</v>
      </c>
      <c r="F295" s="239" t="s">
        <v>140</v>
      </c>
      <c r="G295" s="237"/>
      <c r="H295" s="240">
        <v>279.39999999999998</v>
      </c>
      <c r="I295" s="241"/>
      <c r="J295" s="241"/>
      <c r="K295" s="237"/>
      <c r="L295" s="237"/>
      <c r="M295" s="242"/>
      <c r="N295" s="243"/>
      <c r="O295" s="244"/>
      <c r="P295" s="244"/>
      <c r="Q295" s="244"/>
      <c r="R295" s="244"/>
      <c r="S295" s="244"/>
      <c r="T295" s="244"/>
      <c r="U295" s="244"/>
      <c r="V295" s="244"/>
      <c r="W295" s="244"/>
      <c r="X295" s="244"/>
      <c r="Y295" s="245"/>
      <c r="AT295" s="246" t="s">
        <v>195</v>
      </c>
      <c r="AU295" s="246" t="s">
        <v>88</v>
      </c>
      <c r="AV295" s="12" t="s">
        <v>88</v>
      </c>
      <c r="AW295" s="12" t="s">
        <v>5</v>
      </c>
      <c r="AX295" s="12" t="s">
        <v>78</v>
      </c>
      <c r="AY295" s="246" t="s">
        <v>183</v>
      </c>
    </row>
    <row r="296" s="13" customFormat="1">
      <c r="B296" s="247"/>
      <c r="C296" s="248"/>
      <c r="D296" s="232" t="s">
        <v>195</v>
      </c>
      <c r="E296" s="249" t="s">
        <v>20</v>
      </c>
      <c r="F296" s="250" t="s">
        <v>197</v>
      </c>
      <c r="G296" s="248"/>
      <c r="H296" s="251">
        <v>279.39999999999998</v>
      </c>
      <c r="I296" s="252"/>
      <c r="J296" s="252"/>
      <c r="K296" s="248"/>
      <c r="L296" s="248"/>
      <c r="M296" s="253"/>
      <c r="N296" s="254"/>
      <c r="O296" s="255"/>
      <c r="P296" s="255"/>
      <c r="Q296" s="255"/>
      <c r="R296" s="255"/>
      <c r="S296" s="255"/>
      <c r="T296" s="255"/>
      <c r="U296" s="255"/>
      <c r="V296" s="255"/>
      <c r="W296" s="255"/>
      <c r="X296" s="255"/>
      <c r="Y296" s="256"/>
      <c r="AT296" s="257" t="s">
        <v>195</v>
      </c>
      <c r="AU296" s="257" t="s">
        <v>88</v>
      </c>
      <c r="AV296" s="13" t="s">
        <v>129</v>
      </c>
      <c r="AW296" s="13" t="s">
        <v>5</v>
      </c>
      <c r="AX296" s="13" t="s">
        <v>86</v>
      </c>
      <c r="AY296" s="257" t="s">
        <v>183</v>
      </c>
    </row>
    <row r="297" s="1" customFormat="1" ht="24" customHeight="1">
      <c r="B297" s="39"/>
      <c r="C297" s="218" t="s">
        <v>438</v>
      </c>
      <c r="D297" s="258" t="s">
        <v>185</v>
      </c>
      <c r="E297" s="219" t="s">
        <v>439</v>
      </c>
      <c r="F297" s="220" t="s">
        <v>440</v>
      </c>
      <c r="G297" s="221" t="s">
        <v>224</v>
      </c>
      <c r="H297" s="222">
        <v>37.799999999999997</v>
      </c>
      <c r="I297" s="223"/>
      <c r="J297" s="223"/>
      <c r="K297" s="224">
        <f>ROUND(P297*H297,2)</f>
        <v>0</v>
      </c>
      <c r="L297" s="220" t="s">
        <v>189</v>
      </c>
      <c r="M297" s="44"/>
      <c r="N297" s="225" t="s">
        <v>20</v>
      </c>
      <c r="O297" s="226" t="s">
        <v>47</v>
      </c>
      <c r="P297" s="227">
        <f>I297+J297</f>
        <v>0</v>
      </c>
      <c r="Q297" s="227">
        <f>ROUND(I297*H297,2)</f>
        <v>0</v>
      </c>
      <c r="R297" s="227">
        <f>ROUND(J297*H297,2)</f>
        <v>0</v>
      </c>
      <c r="S297" s="84"/>
      <c r="T297" s="228">
        <f>S297*H297</f>
        <v>0</v>
      </c>
      <c r="U297" s="228">
        <v>0</v>
      </c>
      <c r="V297" s="228">
        <f>U297*H297</f>
        <v>0</v>
      </c>
      <c r="W297" s="228">
        <v>0</v>
      </c>
      <c r="X297" s="228">
        <f>W297*H297</f>
        <v>0</v>
      </c>
      <c r="Y297" s="229" t="s">
        <v>20</v>
      </c>
      <c r="AR297" s="230" t="s">
        <v>129</v>
      </c>
      <c r="AT297" s="230" t="s">
        <v>185</v>
      </c>
      <c r="AU297" s="230" t="s">
        <v>88</v>
      </c>
      <c r="AY297" s="18" t="s">
        <v>183</v>
      </c>
      <c r="BE297" s="231">
        <f>IF(O297="základní",K297,0)</f>
        <v>0</v>
      </c>
      <c r="BF297" s="231">
        <f>IF(O297="snížená",K297,0)</f>
        <v>0</v>
      </c>
      <c r="BG297" s="231">
        <f>IF(O297="zákl. přenesená",K297,0)</f>
        <v>0</v>
      </c>
      <c r="BH297" s="231">
        <f>IF(O297="sníž. přenesená",K297,0)</f>
        <v>0</v>
      </c>
      <c r="BI297" s="231">
        <f>IF(O297="nulová",K297,0)</f>
        <v>0</v>
      </c>
      <c r="BJ297" s="18" t="s">
        <v>86</v>
      </c>
      <c r="BK297" s="231">
        <f>ROUND(P297*H297,2)</f>
        <v>0</v>
      </c>
      <c r="BL297" s="18" t="s">
        <v>129</v>
      </c>
      <c r="BM297" s="230" t="s">
        <v>441</v>
      </c>
    </row>
    <row r="298" s="1" customFormat="1">
      <c r="B298" s="39"/>
      <c r="C298" s="40"/>
      <c r="D298" s="232" t="s">
        <v>191</v>
      </c>
      <c r="E298" s="40"/>
      <c r="F298" s="233" t="s">
        <v>442</v>
      </c>
      <c r="G298" s="40"/>
      <c r="H298" s="40"/>
      <c r="I298" s="138"/>
      <c r="J298" s="138"/>
      <c r="K298" s="40"/>
      <c r="L298" s="40"/>
      <c r="M298" s="44"/>
      <c r="N298" s="234"/>
      <c r="O298" s="84"/>
      <c r="P298" s="84"/>
      <c r="Q298" s="84"/>
      <c r="R298" s="84"/>
      <c r="S298" s="84"/>
      <c r="T298" s="84"/>
      <c r="U298" s="84"/>
      <c r="V298" s="84"/>
      <c r="W298" s="84"/>
      <c r="X298" s="84"/>
      <c r="Y298" s="85"/>
      <c r="AT298" s="18" t="s">
        <v>191</v>
      </c>
      <c r="AU298" s="18" t="s">
        <v>88</v>
      </c>
    </row>
    <row r="299" s="1" customFormat="1">
      <c r="B299" s="39"/>
      <c r="C299" s="40"/>
      <c r="D299" s="232" t="s">
        <v>193</v>
      </c>
      <c r="E299" s="40"/>
      <c r="F299" s="235" t="s">
        <v>443</v>
      </c>
      <c r="G299" s="40"/>
      <c r="H299" s="40"/>
      <c r="I299" s="138"/>
      <c r="J299" s="138"/>
      <c r="K299" s="40"/>
      <c r="L299" s="40"/>
      <c r="M299" s="44"/>
      <c r="N299" s="234"/>
      <c r="O299" s="84"/>
      <c r="P299" s="84"/>
      <c r="Q299" s="84"/>
      <c r="R299" s="84"/>
      <c r="S299" s="84"/>
      <c r="T299" s="84"/>
      <c r="U299" s="84"/>
      <c r="V299" s="84"/>
      <c r="W299" s="84"/>
      <c r="X299" s="84"/>
      <c r="Y299" s="85"/>
      <c r="AT299" s="18" t="s">
        <v>193</v>
      </c>
      <c r="AU299" s="18" t="s">
        <v>88</v>
      </c>
    </row>
    <row r="300" s="14" customFormat="1">
      <c r="B300" s="261"/>
      <c r="C300" s="262"/>
      <c r="D300" s="232" t="s">
        <v>195</v>
      </c>
      <c r="E300" s="263" t="s">
        <v>20</v>
      </c>
      <c r="F300" s="264" t="s">
        <v>444</v>
      </c>
      <c r="G300" s="262"/>
      <c r="H300" s="263" t="s">
        <v>20</v>
      </c>
      <c r="I300" s="265"/>
      <c r="J300" s="265"/>
      <c r="K300" s="262"/>
      <c r="L300" s="262"/>
      <c r="M300" s="266"/>
      <c r="N300" s="267"/>
      <c r="O300" s="268"/>
      <c r="P300" s="268"/>
      <c r="Q300" s="268"/>
      <c r="R300" s="268"/>
      <c r="S300" s="268"/>
      <c r="T300" s="268"/>
      <c r="U300" s="268"/>
      <c r="V300" s="268"/>
      <c r="W300" s="268"/>
      <c r="X300" s="268"/>
      <c r="Y300" s="269"/>
      <c r="AT300" s="270" t="s">
        <v>195</v>
      </c>
      <c r="AU300" s="270" t="s">
        <v>88</v>
      </c>
      <c r="AV300" s="14" t="s">
        <v>86</v>
      </c>
      <c r="AW300" s="14" t="s">
        <v>5</v>
      </c>
      <c r="AX300" s="14" t="s">
        <v>78</v>
      </c>
      <c r="AY300" s="270" t="s">
        <v>183</v>
      </c>
    </row>
    <row r="301" s="12" customFormat="1">
      <c r="B301" s="236"/>
      <c r="C301" s="237"/>
      <c r="D301" s="232" t="s">
        <v>195</v>
      </c>
      <c r="E301" s="238" t="s">
        <v>20</v>
      </c>
      <c r="F301" s="239" t="s">
        <v>445</v>
      </c>
      <c r="G301" s="237"/>
      <c r="H301" s="240">
        <v>20.300000000000001</v>
      </c>
      <c r="I301" s="241"/>
      <c r="J301" s="241"/>
      <c r="K301" s="237"/>
      <c r="L301" s="237"/>
      <c r="M301" s="242"/>
      <c r="N301" s="243"/>
      <c r="O301" s="244"/>
      <c r="P301" s="244"/>
      <c r="Q301" s="244"/>
      <c r="R301" s="244"/>
      <c r="S301" s="244"/>
      <c r="T301" s="244"/>
      <c r="U301" s="244"/>
      <c r="V301" s="244"/>
      <c r="W301" s="244"/>
      <c r="X301" s="244"/>
      <c r="Y301" s="245"/>
      <c r="AT301" s="246" t="s">
        <v>195</v>
      </c>
      <c r="AU301" s="246" t="s">
        <v>88</v>
      </c>
      <c r="AV301" s="12" t="s">
        <v>88</v>
      </c>
      <c r="AW301" s="12" t="s">
        <v>5</v>
      </c>
      <c r="AX301" s="12" t="s">
        <v>78</v>
      </c>
      <c r="AY301" s="246" t="s">
        <v>183</v>
      </c>
    </row>
    <row r="302" s="12" customFormat="1">
      <c r="B302" s="236"/>
      <c r="C302" s="237"/>
      <c r="D302" s="232" t="s">
        <v>195</v>
      </c>
      <c r="E302" s="238" t="s">
        <v>20</v>
      </c>
      <c r="F302" s="239" t="s">
        <v>446</v>
      </c>
      <c r="G302" s="237"/>
      <c r="H302" s="240">
        <v>17.5</v>
      </c>
      <c r="I302" s="241"/>
      <c r="J302" s="241"/>
      <c r="K302" s="237"/>
      <c r="L302" s="237"/>
      <c r="M302" s="242"/>
      <c r="N302" s="243"/>
      <c r="O302" s="244"/>
      <c r="P302" s="244"/>
      <c r="Q302" s="244"/>
      <c r="R302" s="244"/>
      <c r="S302" s="244"/>
      <c r="T302" s="244"/>
      <c r="U302" s="244"/>
      <c r="V302" s="244"/>
      <c r="W302" s="244"/>
      <c r="X302" s="244"/>
      <c r="Y302" s="245"/>
      <c r="AT302" s="246" t="s">
        <v>195</v>
      </c>
      <c r="AU302" s="246" t="s">
        <v>88</v>
      </c>
      <c r="AV302" s="12" t="s">
        <v>88</v>
      </c>
      <c r="AW302" s="12" t="s">
        <v>5</v>
      </c>
      <c r="AX302" s="12" t="s">
        <v>78</v>
      </c>
      <c r="AY302" s="246" t="s">
        <v>183</v>
      </c>
    </row>
    <row r="303" s="13" customFormat="1">
      <c r="B303" s="247"/>
      <c r="C303" s="248"/>
      <c r="D303" s="232" t="s">
        <v>195</v>
      </c>
      <c r="E303" s="249" t="s">
        <v>148</v>
      </c>
      <c r="F303" s="250" t="s">
        <v>197</v>
      </c>
      <c r="G303" s="248"/>
      <c r="H303" s="251">
        <v>37.799999999999997</v>
      </c>
      <c r="I303" s="252"/>
      <c r="J303" s="252"/>
      <c r="K303" s="248"/>
      <c r="L303" s="248"/>
      <c r="M303" s="253"/>
      <c r="N303" s="254"/>
      <c r="O303" s="255"/>
      <c r="P303" s="255"/>
      <c r="Q303" s="255"/>
      <c r="R303" s="255"/>
      <c r="S303" s="255"/>
      <c r="T303" s="255"/>
      <c r="U303" s="255"/>
      <c r="V303" s="255"/>
      <c r="W303" s="255"/>
      <c r="X303" s="255"/>
      <c r="Y303" s="256"/>
      <c r="AT303" s="257" t="s">
        <v>195</v>
      </c>
      <c r="AU303" s="257" t="s">
        <v>88</v>
      </c>
      <c r="AV303" s="13" t="s">
        <v>129</v>
      </c>
      <c r="AW303" s="13" t="s">
        <v>5</v>
      </c>
      <c r="AX303" s="13" t="s">
        <v>86</v>
      </c>
      <c r="AY303" s="257" t="s">
        <v>183</v>
      </c>
    </row>
    <row r="304" s="1" customFormat="1" ht="24" customHeight="1">
      <c r="B304" s="39"/>
      <c r="C304" s="218" t="s">
        <v>447</v>
      </c>
      <c r="D304" s="259" t="s">
        <v>185</v>
      </c>
      <c r="E304" s="219" t="s">
        <v>448</v>
      </c>
      <c r="F304" s="220" t="s">
        <v>449</v>
      </c>
      <c r="G304" s="221" t="s">
        <v>367</v>
      </c>
      <c r="H304" s="222">
        <v>324.5</v>
      </c>
      <c r="I304" s="223"/>
      <c r="J304" s="223"/>
      <c r="K304" s="224">
        <f>ROUND(P304*H304,2)</f>
        <v>0</v>
      </c>
      <c r="L304" s="220" t="s">
        <v>189</v>
      </c>
      <c r="M304" s="44"/>
      <c r="N304" s="225" t="s">
        <v>20</v>
      </c>
      <c r="O304" s="226" t="s">
        <v>47</v>
      </c>
      <c r="P304" s="227">
        <f>I304+J304</f>
        <v>0</v>
      </c>
      <c r="Q304" s="227">
        <f>ROUND(I304*H304,2)</f>
        <v>0</v>
      </c>
      <c r="R304" s="227">
        <f>ROUND(J304*H304,2)</f>
        <v>0</v>
      </c>
      <c r="S304" s="84"/>
      <c r="T304" s="228">
        <f>S304*H304</f>
        <v>0</v>
      </c>
      <c r="U304" s="228">
        <v>0</v>
      </c>
      <c r="V304" s="228">
        <f>U304*H304</f>
        <v>0</v>
      </c>
      <c r="W304" s="228">
        <v>0</v>
      </c>
      <c r="X304" s="228">
        <f>W304*H304</f>
        <v>0</v>
      </c>
      <c r="Y304" s="229" t="s">
        <v>20</v>
      </c>
      <c r="AR304" s="230" t="s">
        <v>129</v>
      </c>
      <c r="AT304" s="230" t="s">
        <v>185</v>
      </c>
      <c r="AU304" s="230" t="s">
        <v>88</v>
      </c>
      <c r="AY304" s="18" t="s">
        <v>183</v>
      </c>
      <c r="BE304" s="231">
        <f>IF(O304="základní",K304,0)</f>
        <v>0</v>
      </c>
      <c r="BF304" s="231">
        <f>IF(O304="snížená",K304,0)</f>
        <v>0</v>
      </c>
      <c r="BG304" s="231">
        <f>IF(O304="zákl. přenesená",K304,0)</f>
        <v>0</v>
      </c>
      <c r="BH304" s="231">
        <f>IF(O304="sníž. přenesená",K304,0)</f>
        <v>0</v>
      </c>
      <c r="BI304" s="231">
        <f>IF(O304="nulová",K304,0)</f>
        <v>0</v>
      </c>
      <c r="BJ304" s="18" t="s">
        <v>86</v>
      </c>
      <c r="BK304" s="231">
        <f>ROUND(P304*H304,2)</f>
        <v>0</v>
      </c>
      <c r="BL304" s="18" t="s">
        <v>129</v>
      </c>
      <c r="BM304" s="230" t="s">
        <v>450</v>
      </c>
    </row>
    <row r="305" s="1" customFormat="1">
      <c r="B305" s="39"/>
      <c r="C305" s="40"/>
      <c r="D305" s="232" t="s">
        <v>191</v>
      </c>
      <c r="E305" s="40"/>
      <c r="F305" s="233" t="s">
        <v>451</v>
      </c>
      <c r="G305" s="40"/>
      <c r="H305" s="40"/>
      <c r="I305" s="138"/>
      <c r="J305" s="138"/>
      <c r="K305" s="40"/>
      <c r="L305" s="40"/>
      <c r="M305" s="44"/>
      <c r="N305" s="234"/>
      <c r="O305" s="84"/>
      <c r="P305" s="84"/>
      <c r="Q305" s="84"/>
      <c r="R305" s="84"/>
      <c r="S305" s="84"/>
      <c r="T305" s="84"/>
      <c r="U305" s="84"/>
      <c r="V305" s="84"/>
      <c r="W305" s="84"/>
      <c r="X305" s="84"/>
      <c r="Y305" s="85"/>
      <c r="AT305" s="18" t="s">
        <v>191</v>
      </c>
      <c r="AU305" s="18" t="s">
        <v>88</v>
      </c>
    </row>
    <row r="306" s="1" customFormat="1">
      <c r="B306" s="39"/>
      <c r="C306" s="40"/>
      <c r="D306" s="232" t="s">
        <v>193</v>
      </c>
      <c r="E306" s="40"/>
      <c r="F306" s="235" t="s">
        <v>452</v>
      </c>
      <c r="G306" s="40"/>
      <c r="H306" s="40"/>
      <c r="I306" s="138"/>
      <c r="J306" s="138"/>
      <c r="K306" s="40"/>
      <c r="L306" s="40"/>
      <c r="M306" s="44"/>
      <c r="N306" s="234"/>
      <c r="O306" s="84"/>
      <c r="P306" s="84"/>
      <c r="Q306" s="84"/>
      <c r="R306" s="84"/>
      <c r="S306" s="84"/>
      <c r="T306" s="84"/>
      <c r="U306" s="84"/>
      <c r="V306" s="84"/>
      <c r="W306" s="84"/>
      <c r="X306" s="84"/>
      <c r="Y306" s="85"/>
      <c r="AT306" s="18" t="s">
        <v>193</v>
      </c>
      <c r="AU306" s="18" t="s">
        <v>88</v>
      </c>
    </row>
    <row r="307" s="12" customFormat="1">
      <c r="B307" s="236"/>
      <c r="C307" s="237"/>
      <c r="D307" s="232" t="s">
        <v>195</v>
      </c>
      <c r="E307" s="238" t="s">
        <v>20</v>
      </c>
      <c r="F307" s="239" t="s">
        <v>453</v>
      </c>
      <c r="G307" s="237"/>
      <c r="H307" s="240">
        <v>324.5</v>
      </c>
      <c r="I307" s="241"/>
      <c r="J307" s="241"/>
      <c r="K307" s="237"/>
      <c r="L307" s="237"/>
      <c r="M307" s="242"/>
      <c r="N307" s="243"/>
      <c r="O307" s="244"/>
      <c r="P307" s="244"/>
      <c r="Q307" s="244"/>
      <c r="R307" s="244"/>
      <c r="S307" s="244"/>
      <c r="T307" s="244"/>
      <c r="U307" s="244"/>
      <c r="V307" s="244"/>
      <c r="W307" s="244"/>
      <c r="X307" s="244"/>
      <c r="Y307" s="245"/>
      <c r="AT307" s="246" t="s">
        <v>195</v>
      </c>
      <c r="AU307" s="246" t="s">
        <v>88</v>
      </c>
      <c r="AV307" s="12" t="s">
        <v>88</v>
      </c>
      <c r="AW307" s="12" t="s">
        <v>5</v>
      </c>
      <c r="AX307" s="12" t="s">
        <v>78</v>
      </c>
      <c r="AY307" s="246" t="s">
        <v>183</v>
      </c>
    </row>
    <row r="308" s="13" customFormat="1">
      <c r="B308" s="247"/>
      <c r="C308" s="248"/>
      <c r="D308" s="232" t="s">
        <v>195</v>
      </c>
      <c r="E308" s="249" t="s">
        <v>144</v>
      </c>
      <c r="F308" s="250" t="s">
        <v>197</v>
      </c>
      <c r="G308" s="248"/>
      <c r="H308" s="251">
        <v>324.5</v>
      </c>
      <c r="I308" s="252"/>
      <c r="J308" s="252"/>
      <c r="K308" s="248"/>
      <c r="L308" s="248"/>
      <c r="M308" s="253"/>
      <c r="N308" s="254"/>
      <c r="O308" s="255"/>
      <c r="P308" s="255"/>
      <c r="Q308" s="255"/>
      <c r="R308" s="255"/>
      <c r="S308" s="255"/>
      <c r="T308" s="255"/>
      <c r="U308" s="255"/>
      <c r="V308" s="255"/>
      <c r="W308" s="255"/>
      <c r="X308" s="255"/>
      <c r="Y308" s="256"/>
      <c r="AT308" s="257" t="s">
        <v>195</v>
      </c>
      <c r="AU308" s="257" t="s">
        <v>88</v>
      </c>
      <c r="AV308" s="13" t="s">
        <v>129</v>
      </c>
      <c r="AW308" s="13" t="s">
        <v>5</v>
      </c>
      <c r="AX308" s="13" t="s">
        <v>86</v>
      </c>
      <c r="AY308" s="257" t="s">
        <v>183</v>
      </c>
    </row>
    <row r="309" s="1" customFormat="1" ht="24" customHeight="1">
      <c r="B309" s="39"/>
      <c r="C309" s="218" t="s">
        <v>454</v>
      </c>
      <c r="D309" s="259" t="s">
        <v>185</v>
      </c>
      <c r="E309" s="219" t="s">
        <v>455</v>
      </c>
      <c r="F309" s="220" t="s">
        <v>456</v>
      </c>
      <c r="G309" s="221" t="s">
        <v>367</v>
      </c>
      <c r="H309" s="222">
        <v>578.89999999999998</v>
      </c>
      <c r="I309" s="223"/>
      <c r="J309" s="223"/>
      <c r="K309" s="224">
        <f>ROUND(P309*H309,2)</f>
        <v>0</v>
      </c>
      <c r="L309" s="220" t="s">
        <v>189</v>
      </c>
      <c r="M309" s="44"/>
      <c r="N309" s="225" t="s">
        <v>20</v>
      </c>
      <c r="O309" s="226" t="s">
        <v>47</v>
      </c>
      <c r="P309" s="227">
        <f>I309+J309</f>
        <v>0</v>
      </c>
      <c r="Q309" s="227">
        <f>ROUND(I309*H309,2)</f>
        <v>0</v>
      </c>
      <c r="R309" s="227">
        <f>ROUND(J309*H309,2)</f>
        <v>0</v>
      </c>
      <c r="S309" s="84"/>
      <c r="T309" s="228">
        <f>S309*H309</f>
        <v>0</v>
      </c>
      <c r="U309" s="228">
        <v>0</v>
      </c>
      <c r="V309" s="228">
        <f>U309*H309</f>
        <v>0</v>
      </c>
      <c r="W309" s="228">
        <v>0</v>
      </c>
      <c r="X309" s="228">
        <f>W309*H309</f>
        <v>0</v>
      </c>
      <c r="Y309" s="229" t="s">
        <v>20</v>
      </c>
      <c r="AR309" s="230" t="s">
        <v>129</v>
      </c>
      <c r="AT309" s="230" t="s">
        <v>185</v>
      </c>
      <c r="AU309" s="230" t="s">
        <v>88</v>
      </c>
      <c r="AY309" s="18" t="s">
        <v>183</v>
      </c>
      <c r="BE309" s="231">
        <f>IF(O309="základní",K309,0)</f>
        <v>0</v>
      </c>
      <c r="BF309" s="231">
        <f>IF(O309="snížená",K309,0)</f>
        <v>0</v>
      </c>
      <c r="BG309" s="231">
        <f>IF(O309="zákl. přenesená",K309,0)</f>
        <v>0</v>
      </c>
      <c r="BH309" s="231">
        <f>IF(O309="sníž. přenesená",K309,0)</f>
        <v>0</v>
      </c>
      <c r="BI309" s="231">
        <f>IF(O309="nulová",K309,0)</f>
        <v>0</v>
      </c>
      <c r="BJ309" s="18" t="s">
        <v>86</v>
      </c>
      <c r="BK309" s="231">
        <f>ROUND(P309*H309,2)</f>
        <v>0</v>
      </c>
      <c r="BL309" s="18" t="s">
        <v>129</v>
      </c>
      <c r="BM309" s="230" t="s">
        <v>457</v>
      </c>
    </row>
    <row r="310" s="1" customFormat="1">
      <c r="B310" s="39"/>
      <c r="C310" s="40"/>
      <c r="D310" s="232" t="s">
        <v>191</v>
      </c>
      <c r="E310" s="40"/>
      <c r="F310" s="233" t="s">
        <v>458</v>
      </c>
      <c r="G310" s="40"/>
      <c r="H310" s="40"/>
      <c r="I310" s="138"/>
      <c r="J310" s="138"/>
      <c r="K310" s="40"/>
      <c r="L310" s="40"/>
      <c r="M310" s="44"/>
      <c r="N310" s="234"/>
      <c r="O310" s="84"/>
      <c r="P310" s="84"/>
      <c r="Q310" s="84"/>
      <c r="R310" s="84"/>
      <c r="S310" s="84"/>
      <c r="T310" s="84"/>
      <c r="U310" s="84"/>
      <c r="V310" s="84"/>
      <c r="W310" s="84"/>
      <c r="X310" s="84"/>
      <c r="Y310" s="85"/>
      <c r="AT310" s="18" t="s">
        <v>191</v>
      </c>
      <c r="AU310" s="18" t="s">
        <v>88</v>
      </c>
    </row>
    <row r="311" s="1" customFormat="1">
      <c r="B311" s="39"/>
      <c r="C311" s="40"/>
      <c r="D311" s="232" t="s">
        <v>193</v>
      </c>
      <c r="E311" s="40"/>
      <c r="F311" s="235" t="s">
        <v>459</v>
      </c>
      <c r="G311" s="40"/>
      <c r="H311" s="40"/>
      <c r="I311" s="138"/>
      <c r="J311" s="138"/>
      <c r="K311" s="40"/>
      <c r="L311" s="40"/>
      <c r="M311" s="44"/>
      <c r="N311" s="234"/>
      <c r="O311" s="84"/>
      <c r="P311" s="84"/>
      <c r="Q311" s="84"/>
      <c r="R311" s="84"/>
      <c r="S311" s="84"/>
      <c r="T311" s="84"/>
      <c r="U311" s="84"/>
      <c r="V311" s="84"/>
      <c r="W311" s="84"/>
      <c r="X311" s="84"/>
      <c r="Y311" s="85"/>
      <c r="AT311" s="18" t="s">
        <v>193</v>
      </c>
      <c r="AU311" s="18" t="s">
        <v>88</v>
      </c>
    </row>
    <row r="312" s="12" customFormat="1">
      <c r="B312" s="236"/>
      <c r="C312" s="237"/>
      <c r="D312" s="232" t="s">
        <v>195</v>
      </c>
      <c r="E312" s="238" t="s">
        <v>20</v>
      </c>
      <c r="F312" s="239" t="s">
        <v>460</v>
      </c>
      <c r="G312" s="237"/>
      <c r="H312" s="240">
        <v>578.89999999999998</v>
      </c>
      <c r="I312" s="241"/>
      <c r="J312" s="241"/>
      <c r="K312" s="237"/>
      <c r="L312" s="237"/>
      <c r="M312" s="242"/>
      <c r="N312" s="243"/>
      <c r="O312" s="244"/>
      <c r="P312" s="244"/>
      <c r="Q312" s="244"/>
      <c r="R312" s="244"/>
      <c r="S312" s="244"/>
      <c r="T312" s="244"/>
      <c r="U312" s="244"/>
      <c r="V312" s="244"/>
      <c r="W312" s="244"/>
      <c r="X312" s="244"/>
      <c r="Y312" s="245"/>
      <c r="AT312" s="246" t="s">
        <v>195</v>
      </c>
      <c r="AU312" s="246" t="s">
        <v>88</v>
      </c>
      <c r="AV312" s="12" t="s">
        <v>88</v>
      </c>
      <c r="AW312" s="12" t="s">
        <v>5</v>
      </c>
      <c r="AX312" s="12" t="s">
        <v>78</v>
      </c>
      <c r="AY312" s="246" t="s">
        <v>183</v>
      </c>
    </row>
    <row r="313" s="13" customFormat="1">
      <c r="B313" s="247"/>
      <c r="C313" s="248"/>
      <c r="D313" s="232" t="s">
        <v>195</v>
      </c>
      <c r="E313" s="249" t="s">
        <v>20</v>
      </c>
      <c r="F313" s="250" t="s">
        <v>197</v>
      </c>
      <c r="G313" s="248"/>
      <c r="H313" s="251">
        <v>578.89999999999998</v>
      </c>
      <c r="I313" s="252"/>
      <c r="J313" s="252"/>
      <c r="K313" s="248"/>
      <c r="L313" s="248"/>
      <c r="M313" s="253"/>
      <c r="N313" s="254"/>
      <c r="O313" s="255"/>
      <c r="P313" s="255"/>
      <c r="Q313" s="255"/>
      <c r="R313" s="255"/>
      <c r="S313" s="255"/>
      <c r="T313" s="255"/>
      <c r="U313" s="255"/>
      <c r="V313" s="255"/>
      <c r="W313" s="255"/>
      <c r="X313" s="255"/>
      <c r="Y313" s="256"/>
      <c r="AT313" s="257" t="s">
        <v>195</v>
      </c>
      <c r="AU313" s="257" t="s">
        <v>88</v>
      </c>
      <c r="AV313" s="13" t="s">
        <v>129</v>
      </c>
      <c r="AW313" s="13" t="s">
        <v>5</v>
      </c>
      <c r="AX313" s="13" t="s">
        <v>86</v>
      </c>
      <c r="AY313" s="257" t="s">
        <v>183</v>
      </c>
    </row>
    <row r="314" s="1" customFormat="1" ht="24" customHeight="1">
      <c r="B314" s="39"/>
      <c r="C314" s="218" t="s">
        <v>461</v>
      </c>
      <c r="D314" s="259" t="s">
        <v>185</v>
      </c>
      <c r="E314" s="219" t="s">
        <v>462</v>
      </c>
      <c r="F314" s="220" t="s">
        <v>463</v>
      </c>
      <c r="G314" s="221" t="s">
        <v>367</v>
      </c>
      <c r="H314" s="222">
        <v>279.39999999999998</v>
      </c>
      <c r="I314" s="223"/>
      <c r="J314" s="223"/>
      <c r="K314" s="224">
        <f>ROUND(P314*H314,2)</f>
        <v>0</v>
      </c>
      <c r="L314" s="220" t="s">
        <v>189</v>
      </c>
      <c r="M314" s="44"/>
      <c r="N314" s="225" t="s">
        <v>20</v>
      </c>
      <c r="O314" s="226" t="s">
        <v>47</v>
      </c>
      <c r="P314" s="227">
        <f>I314+J314</f>
        <v>0</v>
      </c>
      <c r="Q314" s="227">
        <f>ROUND(I314*H314,2)</f>
        <v>0</v>
      </c>
      <c r="R314" s="227">
        <f>ROUND(J314*H314,2)</f>
        <v>0</v>
      </c>
      <c r="S314" s="84"/>
      <c r="T314" s="228">
        <f>S314*H314</f>
        <v>0</v>
      </c>
      <c r="U314" s="228">
        <v>0</v>
      </c>
      <c r="V314" s="228">
        <f>U314*H314</f>
        <v>0</v>
      </c>
      <c r="W314" s="228">
        <v>0</v>
      </c>
      <c r="X314" s="228">
        <f>W314*H314</f>
        <v>0</v>
      </c>
      <c r="Y314" s="229" t="s">
        <v>20</v>
      </c>
      <c r="AR314" s="230" t="s">
        <v>129</v>
      </c>
      <c r="AT314" s="230" t="s">
        <v>185</v>
      </c>
      <c r="AU314" s="230" t="s">
        <v>88</v>
      </c>
      <c r="AY314" s="18" t="s">
        <v>183</v>
      </c>
      <c r="BE314" s="231">
        <f>IF(O314="základní",K314,0)</f>
        <v>0</v>
      </c>
      <c r="BF314" s="231">
        <f>IF(O314="snížená",K314,0)</f>
        <v>0</v>
      </c>
      <c r="BG314" s="231">
        <f>IF(O314="zákl. přenesená",K314,0)</f>
        <v>0</v>
      </c>
      <c r="BH314" s="231">
        <f>IF(O314="sníž. přenesená",K314,0)</f>
        <v>0</v>
      </c>
      <c r="BI314" s="231">
        <f>IF(O314="nulová",K314,0)</f>
        <v>0</v>
      </c>
      <c r="BJ314" s="18" t="s">
        <v>86</v>
      </c>
      <c r="BK314" s="231">
        <f>ROUND(P314*H314,2)</f>
        <v>0</v>
      </c>
      <c r="BL314" s="18" t="s">
        <v>129</v>
      </c>
      <c r="BM314" s="230" t="s">
        <v>464</v>
      </c>
    </row>
    <row r="315" s="1" customFormat="1">
      <c r="B315" s="39"/>
      <c r="C315" s="40"/>
      <c r="D315" s="232" t="s">
        <v>191</v>
      </c>
      <c r="E315" s="40"/>
      <c r="F315" s="233" t="s">
        <v>465</v>
      </c>
      <c r="G315" s="40"/>
      <c r="H315" s="40"/>
      <c r="I315" s="138"/>
      <c r="J315" s="138"/>
      <c r="K315" s="40"/>
      <c r="L315" s="40"/>
      <c r="M315" s="44"/>
      <c r="N315" s="234"/>
      <c r="O315" s="84"/>
      <c r="P315" s="84"/>
      <c r="Q315" s="84"/>
      <c r="R315" s="84"/>
      <c r="S315" s="84"/>
      <c r="T315" s="84"/>
      <c r="U315" s="84"/>
      <c r="V315" s="84"/>
      <c r="W315" s="84"/>
      <c r="X315" s="84"/>
      <c r="Y315" s="85"/>
      <c r="AT315" s="18" t="s">
        <v>191</v>
      </c>
      <c r="AU315" s="18" t="s">
        <v>88</v>
      </c>
    </row>
    <row r="316" s="1" customFormat="1">
      <c r="B316" s="39"/>
      <c r="C316" s="40"/>
      <c r="D316" s="232" t="s">
        <v>193</v>
      </c>
      <c r="E316" s="40"/>
      <c r="F316" s="235" t="s">
        <v>459</v>
      </c>
      <c r="G316" s="40"/>
      <c r="H316" s="40"/>
      <c r="I316" s="138"/>
      <c r="J316" s="138"/>
      <c r="K316" s="40"/>
      <c r="L316" s="40"/>
      <c r="M316" s="44"/>
      <c r="N316" s="234"/>
      <c r="O316" s="84"/>
      <c r="P316" s="84"/>
      <c r="Q316" s="84"/>
      <c r="R316" s="84"/>
      <c r="S316" s="84"/>
      <c r="T316" s="84"/>
      <c r="U316" s="84"/>
      <c r="V316" s="84"/>
      <c r="W316" s="84"/>
      <c r="X316" s="84"/>
      <c r="Y316" s="85"/>
      <c r="AT316" s="18" t="s">
        <v>193</v>
      </c>
      <c r="AU316" s="18" t="s">
        <v>88</v>
      </c>
    </row>
    <row r="317" s="12" customFormat="1">
      <c r="B317" s="236"/>
      <c r="C317" s="237"/>
      <c r="D317" s="232" t="s">
        <v>195</v>
      </c>
      <c r="E317" s="238" t="s">
        <v>20</v>
      </c>
      <c r="F317" s="239" t="s">
        <v>466</v>
      </c>
      <c r="G317" s="237"/>
      <c r="H317" s="240">
        <v>279.39999999999998</v>
      </c>
      <c r="I317" s="241"/>
      <c r="J317" s="241"/>
      <c r="K317" s="237"/>
      <c r="L317" s="237"/>
      <c r="M317" s="242"/>
      <c r="N317" s="243"/>
      <c r="O317" s="244"/>
      <c r="P317" s="244"/>
      <c r="Q317" s="244"/>
      <c r="R317" s="244"/>
      <c r="S317" s="244"/>
      <c r="T317" s="244"/>
      <c r="U317" s="244"/>
      <c r="V317" s="244"/>
      <c r="W317" s="244"/>
      <c r="X317" s="244"/>
      <c r="Y317" s="245"/>
      <c r="AT317" s="246" t="s">
        <v>195</v>
      </c>
      <c r="AU317" s="246" t="s">
        <v>88</v>
      </c>
      <c r="AV317" s="12" t="s">
        <v>88</v>
      </c>
      <c r="AW317" s="12" t="s">
        <v>5</v>
      </c>
      <c r="AX317" s="12" t="s">
        <v>78</v>
      </c>
      <c r="AY317" s="246" t="s">
        <v>183</v>
      </c>
    </row>
    <row r="318" s="13" customFormat="1">
      <c r="B318" s="247"/>
      <c r="C318" s="248"/>
      <c r="D318" s="232" t="s">
        <v>195</v>
      </c>
      <c r="E318" s="249" t="s">
        <v>140</v>
      </c>
      <c r="F318" s="250" t="s">
        <v>197</v>
      </c>
      <c r="G318" s="248"/>
      <c r="H318" s="251">
        <v>279.39999999999998</v>
      </c>
      <c r="I318" s="252"/>
      <c r="J318" s="252"/>
      <c r="K318" s="248"/>
      <c r="L318" s="248"/>
      <c r="M318" s="253"/>
      <c r="N318" s="254"/>
      <c r="O318" s="255"/>
      <c r="P318" s="255"/>
      <c r="Q318" s="255"/>
      <c r="R318" s="255"/>
      <c r="S318" s="255"/>
      <c r="T318" s="255"/>
      <c r="U318" s="255"/>
      <c r="V318" s="255"/>
      <c r="W318" s="255"/>
      <c r="X318" s="255"/>
      <c r="Y318" s="256"/>
      <c r="AT318" s="257" t="s">
        <v>195</v>
      </c>
      <c r="AU318" s="257" t="s">
        <v>88</v>
      </c>
      <c r="AV318" s="13" t="s">
        <v>129</v>
      </c>
      <c r="AW318" s="13" t="s">
        <v>5</v>
      </c>
      <c r="AX318" s="13" t="s">
        <v>86</v>
      </c>
      <c r="AY318" s="257" t="s">
        <v>183</v>
      </c>
    </row>
    <row r="319" s="11" customFormat="1" ht="22.8" customHeight="1">
      <c r="B319" s="201"/>
      <c r="C319" s="202"/>
      <c r="D319" s="203" t="s">
        <v>77</v>
      </c>
      <c r="E319" s="216" t="s">
        <v>129</v>
      </c>
      <c r="F319" s="216" t="s">
        <v>467</v>
      </c>
      <c r="G319" s="202"/>
      <c r="H319" s="202"/>
      <c r="I319" s="205"/>
      <c r="J319" s="205"/>
      <c r="K319" s="217">
        <f>BK319</f>
        <v>0</v>
      </c>
      <c r="L319" s="202"/>
      <c r="M319" s="207"/>
      <c r="N319" s="208"/>
      <c r="O319" s="209"/>
      <c r="P319" s="209"/>
      <c r="Q319" s="210">
        <f>SUM(Q320:Q371)</f>
        <v>0</v>
      </c>
      <c r="R319" s="210">
        <f>SUM(R320:R371)</f>
        <v>0</v>
      </c>
      <c r="S319" s="209"/>
      <c r="T319" s="211">
        <f>SUM(T320:T371)</f>
        <v>0</v>
      </c>
      <c r="U319" s="209"/>
      <c r="V319" s="211">
        <f>SUM(V320:V371)</f>
        <v>537.60167999999999</v>
      </c>
      <c r="W319" s="209"/>
      <c r="X319" s="211">
        <f>SUM(X320:X371)</f>
        <v>0</v>
      </c>
      <c r="Y319" s="212"/>
      <c r="AR319" s="213" t="s">
        <v>86</v>
      </c>
      <c r="AT319" s="214" t="s">
        <v>77</v>
      </c>
      <c r="AU319" s="214" t="s">
        <v>86</v>
      </c>
      <c r="AY319" s="213" t="s">
        <v>183</v>
      </c>
      <c r="BK319" s="215">
        <f>SUM(BK320:BK371)</f>
        <v>0</v>
      </c>
    </row>
    <row r="320" s="1" customFormat="1" ht="24" customHeight="1">
      <c r="B320" s="39"/>
      <c r="C320" s="218" t="s">
        <v>468</v>
      </c>
      <c r="D320" s="294" t="s">
        <v>185</v>
      </c>
      <c r="E320" s="219" t="s">
        <v>469</v>
      </c>
      <c r="F320" s="220" t="s">
        <v>470</v>
      </c>
      <c r="G320" s="221" t="s">
        <v>224</v>
      </c>
      <c r="H320" s="222">
        <v>244.91999999999999</v>
      </c>
      <c r="I320" s="223"/>
      <c r="J320" s="223"/>
      <c r="K320" s="224">
        <f>ROUND(P320*H320,2)</f>
        <v>0</v>
      </c>
      <c r="L320" s="220" t="s">
        <v>189</v>
      </c>
      <c r="M320" s="44"/>
      <c r="N320" s="225" t="s">
        <v>20</v>
      </c>
      <c r="O320" s="226" t="s">
        <v>47</v>
      </c>
      <c r="P320" s="227">
        <f>I320+J320</f>
        <v>0</v>
      </c>
      <c r="Q320" s="227">
        <f>ROUND(I320*H320,2)</f>
        <v>0</v>
      </c>
      <c r="R320" s="227">
        <f>ROUND(J320*H320,2)</f>
        <v>0</v>
      </c>
      <c r="S320" s="84"/>
      <c r="T320" s="228">
        <f>S320*H320</f>
        <v>0</v>
      </c>
      <c r="U320" s="228">
        <v>1.8480000000000001</v>
      </c>
      <c r="V320" s="228">
        <f>U320*H320</f>
        <v>452.61216000000002</v>
      </c>
      <c r="W320" s="228">
        <v>0</v>
      </c>
      <c r="X320" s="228">
        <f>W320*H320</f>
        <v>0</v>
      </c>
      <c r="Y320" s="229" t="s">
        <v>20</v>
      </c>
      <c r="AR320" s="230" t="s">
        <v>129</v>
      </c>
      <c r="AT320" s="230" t="s">
        <v>185</v>
      </c>
      <c r="AU320" s="230" t="s">
        <v>88</v>
      </c>
      <c r="AY320" s="18" t="s">
        <v>183</v>
      </c>
      <c r="BE320" s="231">
        <f>IF(O320="základní",K320,0)</f>
        <v>0</v>
      </c>
      <c r="BF320" s="231">
        <f>IF(O320="snížená",K320,0)</f>
        <v>0</v>
      </c>
      <c r="BG320" s="231">
        <f>IF(O320="zákl. přenesená",K320,0)</f>
        <v>0</v>
      </c>
      <c r="BH320" s="231">
        <f>IF(O320="sníž. přenesená",K320,0)</f>
        <v>0</v>
      </c>
      <c r="BI320" s="231">
        <f>IF(O320="nulová",K320,0)</f>
        <v>0</v>
      </c>
      <c r="BJ320" s="18" t="s">
        <v>86</v>
      </c>
      <c r="BK320" s="231">
        <f>ROUND(P320*H320,2)</f>
        <v>0</v>
      </c>
      <c r="BL320" s="18" t="s">
        <v>129</v>
      </c>
      <c r="BM320" s="230" t="s">
        <v>471</v>
      </c>
    </row>
    <row r="321" s="1" customFormat="1">
      <c r="B321" s="39"/>
      <c r="C321" s="40"/>
      <c r="D321" s="232" t="s">
        <v>191</v>
      </c>
      <c r="E321" s="40"/>
      <c r="F321" s="233" t="s">
        <v>472</v>
      </c>
      <c r="G321" s="40"/>
      <c r="H321" s="40"/>
      <c r="I321" s="138"/>
      <c r="J321" s="138"/>
      <c r="K321" s="40"/>
      <c r="L321" s="40"/>
      <c r="M321" s="44"/>
      <c r="N321" s="234"/>
      <c r="O321" s="84"/>
      <c r="P321" s="84"/>
      <c r="Q321" s="84"/>
      <c r="R321" s="84"/>
      <c r="S321" s="84"/>
      <c r="T321" s="84"/>
      <c r="U321" s="84"/>
      <c r="V321" s="84"/>
      <c r="W321" s="84"/>
      <c r="X321" s="84"/>
      <c r="Y321" s="85"/>
      <c r="AT321" s="18" t="s">
        <v>191</v>
      </c>
      <c r="AU321" s="18" t="s">
        <v>88</v>
      </c>
    </row>
    <row r="322" s="1" customFormat="1">
      <c r="B322" s="39"/>
      <c r="C322" s="40"/>
      <c r="D322" s="232" t="s">
        <v>193</v>
      </c>
      <c r="E322" s="40"/>
      <c r="F322" s="235" t="s">
        <v>473</v>
      </c>
      <c r="G322" s="40"/>
      <c r="H322" s="40"/>
      <c r="I322" s="138"/>
      <c r="J322" s="138"/>
      <c r="K322" s="40"/>
      <c r="L322" s="40"/>
      <c r="M322" s="44"/>
      <c r="N322" s="234"/>
      <c r="O322" s="84"/>
      <c r="P322" s="84"/>
      <c r="Q322" s="84"/>
      <c r="R322" s="84"/>
      <c r="S322" s="84"/>
      <c r="T322" s="84"/>
      <c r="U322" s="84"/>
      <c r="V322" s="84"/>
      <c r="W322" s="84"/>
      <c r="X322" s="84"/>
      <c r="Y322" s="85"/>
      <c r="AT322" s="18" t="s">
        <v>193</v>
      </c>
      <c r="AU322" s="18" t="s">
        <v>88</v>
      </c>
    </row>
    <row r="323" s="14" customFormat="1">
      <c r="B323" s="261"/>
      <c r="C323" s="262"/>
      <c r="D323" s="232" t="s">
        <v>195</v>
      </c>
      <c r="E323" s="263" t="s">
        <v>20</v>
      </c>
      <c r="F323" s="264" t="s">
        <v>474</v>
      </c>
      <c r="G323" s="262"/>
      <c r="H323" s="263" t="s">
        <v>20</v>
      </c>
      <c r="I323" s="265"/>
      <c r="J323" s="265"/>
      <c r="K323" s="262"/>
      <c r="L323" s="262"/>
      <c r="M323" s="266"/>
      <c r="N323" s="267"/>
      <c r="O323" s="268"/>
      <c r="P323" s="268"/>
      <c r="Q323" s="268"/>
      <c r="R323" s="268"/>
      <c r="S323" s="268"/>
      <c r="T323" s="268"/>
      <c r="U323" s="268"/>
      <c r="V323" s="268"/>
      <c r="W323" s="268"/>
      <c r="X323" s="268"/>
      <c r="Y323" s="269"/>
      <c r="AT323" s="270" t="s">
        <v>195</v>
      </c>
      <c r="AU323" s="270" t="s">
        <v>88</v>
      </c>
      <c r="AV323" s="14" t="s">
        <v>86</v>
      </c>
      <c r="AW323" s="14" t="s">
        <v>5</v>
      </c>
      <c r="AX323" s="14" t="s">
        <v>78</v>
      </c>
      <c r="AY323" s="270" t="s">
        <v>183</v>
      </c>
    </row>
    <row r="324" s="12" customFormat="1">
      <c r="B324" s="236"/>
      <c r="C324" s="237"/>
      <c r="D324" s="232" t="s">
        <v>195</v>
      </c>
      <c r="E324" s="238" t="s">
        <v>20</v>
      </c>
      <c r="F324" s="239" t="s">
        <v>475</v>
      </c>
      <c r="G324" s="237"/>
      <c r="H324" s="240">
        <v>1.3500000000000001</v>
      </c>
      <c r="I324" s="241"/>
      <c r="J324" s="241"/>
      <c r="K324" s="237"/>
      <c r="L324" s="237"/>
      <c r="M324" s="242"/>
      <c r="N324" s="243"/>
      <c r="O324" s="244"/>
      <c r="P324" s="244"/>
      <c r="Q324" s="244"/>
      <c r="R324" s="244"/>
      <c r="S324" s="244"/>
      <c r="T324" s="244"/>
      <c r="U324" s="244"/>
      <c r="V324" s="244"/>
      <c r="W324" s="244"/>
      <c r="X324" s="244"/>
      <c r="Y324" s="245"/>
      <c r="AT324" s="246" t="s">
        <v>195</v>
      </c>
      <c r="AU324" s="246" t="s">
        <v>88</v>
      </c>
      <c r="AV324" s="12" t="s">
        <v>88</v>
      </c>
      <c r="AW324" s="12" t="s">
        <v>5</v>
      </c>
      <c r="AX324" s="12" t="s">
        <v>78</v>
      </c>
      <c r="AY324" s="246" t="s">
        <v>183</v>
      </c>
    </row>
    <row r="325" s="12" customFormat="1">
      <c r="B325" s="236"/>
      <c r="C325" s="237"/>
      <c r="D325" s="232" t="s">
        <v>195</v>
      </c>
      <c r="E325" s="238" t="s">
        <v>20</v>
      </c>
      <c r="F325" s="239" t="s">
        <v>476</v>
      </c>
      <c r="G325" s="237"/>
      <c r="H325" s="240">
        <v>63.18</v>
      </c>
      <c r="I325" s="241"/>
      <c r="J325" s="241"/>
      <c r="K325" s="237"/>
      <c r="L325" s="237"/>
      <c r="M325" s="242"/>
      <c r="N325" s="243"/>
      <c r="O325" s="244"/>
      <c r="P325" s="244"/>
      <c r="Q325" s="244"/>
      <c r="R325" s="244"/>
      <c r="S325" s="244"/>
      <c r="T325" s="244"/>
      <c r="U325" s="244"/>
      <c r="V325" s="244"/>
      <c r="W325" s="244"/>
      <c r="X325" s="244"/>
      <c r="Y325" s="245"/>
      <c r="AT325" s="246" t="s">
        <v>195</v>
      </c>
      <c r="AU325" s="246" t="s">
        <v>88</v>
      </c>
      <c r="AV325" s="12" t="s">
        <v>88</v>
      </c>
      <c r="AW325" s="12" t="s">
        <v>5</v>
      </c>
      <c r="AX325" s="12" t="s">
        <v>78</v>
      </c>
      <c r="AY325" s="246" t="s">
        <v>183</v>
      </c>
    </row>
    <row r="326" s="12" customFormat="1">
      <c r="B326" s="236"/>
      <c r="C326" s="237"/>
      <c r="D326" s="232" t="s">
        <v>195</v>
      </c>
      <c r="E326" s="238" t="s">
        <v>20</v>
      </c>
      <c r="F326" s="239" t="s">
        <v>477</v>
      </c>
      <c r="G326" s="237"/>
      <c r="H326" s="240">
        <v>10.4</v>
      </c>
      <c r="I326" s="241"/>
      <c r="J326" s="241"/>
      <c r="K326" s="237"/>
      <c r="L326" s="237"/>
      <c r="M326" s="242"/>
      <c r="N326" s="243"/>
      <c r="O326" s="244"/>
      <c r="P326" s="244"/>
      <c r="Q326" s="244"/>
      <c r="R326" s="244"/>
      <c r="S326" s="244"/>
      <c r="T326" s="244"/>
      <c r="U326" s="244"/>
      <c r="V326" s="244"/>
      <c r="W326" s="244"/>
      <c r="X326" s="244"/>
      <c r="Y326" s="245"/>
      <c r="AT326" s="246" t="s">
        <v>195</v>
      </c>
      <c r="AU326" s="246" t="s">
        <v>88</v>
      </c>
      <c r="AV326" s="12" t="s">
        <v>88</v>
      </c>
      <c r="AW326" s="12" t="s">
        <v>5</v>
      </c>
      <c r="AX326" s="12" t="s">
        <v>78</v>
      </c>
      <c r="AY326" s="246" t="s">
        <v>183</v>
      </c>
    </row>
    <row r="327" s="12" customFormat="1">
      <c r="B327" s="236"/>
      <c r="C327" s="237"/>
      <c r="D327" s="232" t="s">
        <v>195</v>
      </c>
      <c r="E327" s="238" t="s">
        <v>20</v>
      </c>
      <c r="F327" s="239" t="s">
        <v>478</v>
      </c>
      <c r="G327" s="237"/>
      <c r="H327" s="240">
        <v>4.3200000000000003</v>
      </c>
      <c r="I327" s="241"/>
      <c r="J327" s="241"/>
      <c r="K327" s="237"/>
      <c r="L327" s="237"/>
      <c r="M327" s="242"/>
      <c r="N327" s="243"/>
      <c r="O327" s="244"/>
      <c r="P327" s="244"/>
      <c r="Q327" s="244"/>
      <c r="R327" s="244"/>
      <c r="S327" s="244"/>
      <c r="T327" s="244"/>
      <c r="U327" s="244"/>
      <c r="V327" s="244"/>
      <c r="W327" s="244"/>
      <c r="X327" s="244"/>
      <c r="Y327" s="245"/>
      <c r="AT327" s="246" t="s">
        <v>195</v>
      </c>
      <c r="AU327" s="246" t="s">
        <v>88</v>
      </c>
      <c r="AV327" s="12" t="s">
        <v>88</v>
      </c>
      <c r="AW327" s="12" t="s">
        <v>5</v>
      </c>
      <c r="AX327" s="12" t="s">
        <v>78</v>
      </c>
      <c r="AY327" s="246" t="s">
        <v>183</v>
      </c>
    </row>
    <row r="328" s="12" customFormat="1">
      <c r="B328" s="236"/>
      <c r="C328" s="237"/>
      <c r="D328" s="232" t="s">
        <v>195</v>
      </c>
      <c r="E328" s="238" t="s">
        <v>20</v>
      </c>
      <c r="F328" s="239" t="s">
        <v>479</v>
      </c>
      <c r="G328" s="237"/>
      <c r="H328" s="240">
        <v>24.079999999999998</v>
      </c>
      <c r="I328" s="241"/>
      <c r="J328" s="241"/>
      <c r="K328" s="237"/>
      <c r="L328" s="237"/>
      <c r="M328" s="242"/>
      <c r="N328" s="243"/>
      <c r="O328" s="244"/>
      <c r="P328" s="244"/>
      <c r="Q328" s="244"/>
      <c r="R328" s="244"/>
      <c r="S328" s="244"/>
      <c r="T328" s="244"/>
      <c r="U328" s="244"/>
      <c r="V328" s="244"/>
      <c r="W328" s="244"/>
      <c r="X328" s="244"/>
      <c r="Y328" s="245"/>
      <c r="AT328" s="246" t="s">
        <v>195</v>
      </c>
      <c r="AU328" s="246" t="s">
        <v>88</v>
      </c>
      <c r="AV328" s="12" t="s">
        <v>88</v>
      </c>
      <c r="AW328" s="12" t="s">
        <v>5</v>
      </c>
      <c r="AX328" s="12" t="s">
        <v>78</v>
      </c>
      <c r="AY328" s="246" t="s">
        <v>183</v>
      </c>
    </row>
    <row r="329" s="12" customFormat="1">
      <c r="B329" s="236"/>
      <c r="C329" s="237"/>
      <c r="D329" s="232" t="s">
        <v>195</v>
      </c>
      <c r="E329" s="238" t="s">
        <v>20</v>
      </c>
      <c r="F329" s="239" t="s">
        <v>480</v>
      </c>
      <c r="G329" s="237"/>
      <c r="H329" s="240">
        <v>2.7000000000000002</v>
      </c>
      <c r="I329" s="241"/>
      <c r="J329" s="241"/>
      <c r="K329" s="237"/>
      <c r="L329" s="237"/>
      <c r="M329" s="242"/>
      <c r="N329" s="243"/>
      <c r="O329" s="244"/>
      <c r="P329" s="244"/>
      <c r="Q329" s="244"/>
      <c r="R329" s="244"/>
      <c r="S329" s="244"/>
      <c r="T329" s="244"/>
      <c r="U329" s="244"/>
      <c r="V329" s="244"/>
      <c r="W329" s="244"/>
      <c r="X329" s="244"/>
      <c r="Y329" s="245"/>
      <c r="AT329" s="246" t="s">
        <v>195</v>
      </c>
      <c r="AU329" s="246" t="s">
        <v>88</v>
      </c>
      <c r="AV329" s="12" t="s">
        <v>88</v>
      </c>
      <c r="AW329" s="12" t="s">
        <v>5</v>
      </c>
      <c r="AX329" s="12" t="s">
        <v>78</v>
      </c>
      <c r="AY329" s="246" t="s">
        <v>183</v>
      </c>
    </row>
    <row r="330" s="12" customFormat="1">
      <c r="B330" s="236"/>
      <c r="C330" s="237"/>
      <c r="D330" s="232" t="s">
        <v>195</v>
      </c>
      <c r="E330" s="238" t="s">
        <v>20</v>
      </c>
      <c r="F330" s="239" t="s">
        <v>481</v>
      </c>
      <c r="G330" s="237"/>
      <c r="H330" s="240">
        <v>1.6000000000000001</v>
      </c>
      <c r="I330" s="241"/>
      <c r="J330" s="241"/>
      <c r="K330" s="237"/>
      <c r="L330" s="237"/>
      <c r="M330" s="242"/>
      <c r="N330" s="243"/>
      <c r="O330" s="244"/>
      <c r="P330" s="244"/>
      <c r="Q330" s="244"/>
      <c r="R330" s="244"/>
      <c r="S330" s="244"/>
      <c r="T330" s="244"/>
      <c r="U330" s="244"/>
      <c r="V330" s="244"/>
      <c r="W330" s="244"/>
      <c r="X330" s="244"/>
      <c r="Y330" s="245"/>
      <c r="AT330" s="246" t="s">
        <v>195</v>
      </c>
      <c r="AU330" s="246" t="s">
        <v>88</v>
      </c>
      <c r="AV330" s="12" t="s">
        <v>88</v>
      </c>
      <c r="AW330" s="12" t="s">
        <v>5</v>
      </c>
      <c r="AX330" s="12" t="s">
        <v>78</v>
      </c>
      <c r="AY330" s="246" t="s">
        <v>183</v>
      </c>
    </row>
    <row r="331" s="12" customFormat="1">
      <c r="B331" s="236"/>
      <c r="C331" s="237"/>
      <c r="D331" s="232" t="s">
        <v>195</v>
      </c>
      <c r="E331" s="238" t="s">
        <v>20</v>
      </c>
      <c r="F331" s="239" t="s">
        <v>482</v>
      </c>
      <c r="G331" s="237"/>
      <c r="H331" s="240">
        <v>107.25</v>
      </c>
      <c r="I331" s="241"/>
      <c r="J331" s="241"/>
      <c r="K331" s="237"/>
      <c r="L331" s="237"/>
      <c r="M331" s="242"/>
      <c r="N331" s="243"/>
      <c r="O331" s="244"/>
      <c r="P331" s="244"/>
      <c r="Q331" s="244"/>
      <c r="R331" s="244"/>
      <c r="S331" s="244"/>
      <c r="T331" s="244"/>
      <c r="U331" s="244"/>
      <c r="V331" s="244"/>
      <c r="W331" s="244"/>
      <c r="X331" s="244"/>
      <c r="Y331" s="245"/>
      <c r="AT331" s="246" t="s">
        <v>195</v>
      </c>
      <c r="AU331" s="246" t="s">
        <v>88</v>
      </c>
      <c r="AV331" s="12" t="s">
        <v>88</v>
      </c>
      <c r="AW331" s="12" t="s">
        <v>5</v>
      </c>
      <c r="AX331" s="12" t="s">
        <v>78</v>
      </c>
      <c r="AY331" s="246" t="s">
        <v>183</v>
      </c>
    </row>
    <row r="332" s="12" customFormat="1">
      <c r="B332" s="236"/>
      <c r="C332" s="237"/>
      <c r="D332" s="232" t="s">
        <v>195</v>
      </c>
      <c r="E332" s="238" t="s">
        <v>20</v>
      </c>
      <c r="F332" s="239" t="s">
        <v>483</v>
      </c>
      <c r="G332" s="237"/>
      <c r="H332" s="240">
        <v>1.6000000000000001</v>
      </c>
      <c r="I332" s="241"/>
      <c r="J332" s="241"/>
      <c r="K332" s="237"/>
      <c r="L332" s="237"/>
      <c r="M332" s="242"/>
      <c r="N332" s="243"/>
      <c r="O332" s="244"/>
      <c r="P332" s="244"/>
      <c r="Q332" s="244"/>
      <c r="R332" s="244"/>
      <c r="S332" s="244"/>
      <c r="T332" s="244"/>
      <c r="U332" s="244"/>
      <c r="V332" s="244"/>
      <c r="W332" s="244"/>
      <c r="X332" s="244"/>
      <c r="Y332" s="245"/>
      <c r="AT332" s="246" t="s">
        <v>195</v>
      </c>
      <c r="AU332" s="246" t="s">
        <v>88</v>
      </c>
      <c r="AV332" s="12" t="s">
        <v>88</v>
      </c>
      <c r="AW332" s="12" t="s">
        <v>5</v>
      </c>
      <c r="AX332" s="12" t="s">
        <v>78</v>
      </c>
      <c r="AY332" s="246" t="s">
        <v>183</v>
      </c>
    </row>
    <row r="333" s="15" customFormat="1">
      <c r="B333" s="271"/>
      <c r="C333" s="272"/>
      <c r="D333" s="232" t="s">
        <v>195</v>
      </c>
      <c r="E333" s="273" t="s">
        <v>20</v>
      </c>
      <c r="F333" s="274" t="s">
        <v>286</v>
      </c>
      <c r="G333" s="272"/>
      <c r="H333" s="275">
        <v>216.47999999999999</v>
      </c>
      <c r="I333" s="276"/>
      <c r="J333" s="276"/>
      <c r="K333" s="272"/>
      <c r="L333" s="272"/>
      <c r="M333" s="277"/>
      <c r="N333" s="278"/>
      <c r="O333" s="279"/>
      <c r="P333" s="279"/>
      <c r="Q333" s="279"/>
      <c r="R333" s="279"/>
      <c r="S333" s="279"/>
      <c r="T333" s="279"/>
      <c r="U333" s="279"/>
      <c r="V333" s="279"/>
      <c r="W333" s="279"/>
      <c r="X333" s="279"/>
      <c r="Y333" s="280"/>
      <c r="AT333" s="281" t="s">
        <v>195</v>
      </c>
      <c r="AU333" s="281" t="s">
        <v>88</v>
      </c>
      <c r="AV333" s="15" t="s">
        <v>205</v>
      </c>
      <c r="AW333" s="15" t="s">
        <v>5</v>
      </c>
      <c r="AX333" s="15" t="s">
        <v>78</v>
      </c>
      <c r="AY333" s="281" t="s">
        <v>183</v>
      </c>
    </row>
    <row r="334" s="14" customFormat="1">
      <c r="B334" s="261"/>
      <c r="C334" s="262"/>
      <c r="D334" s="232" t="s">
        <v>195</v>
      </c>
      <c r="E334" s="263" t="s">
        <v>20</v>
      </c>
      <c r="F334" s="264" t="s">
        <v>484</v>
      </c>
      <c r="G334" s="262"/>
      <c r="H334" s="263" t="s">
        <v>20</v>
      </c>
      <c r="I334" s="265"/>
      <c r="J334" s="265"/>
      <c r="K334" s="262"/>
      <c r="L334" s="262"/>
      <c r="M334" s="266"/>
      <c r="N334" s="267"/>
      <c r="O334" s="268"/>
      <c r="P334" s="268"/>
      <c r="Q334" s="268"/>
      <c r="R334" s="268"/>
      <c r="S334" s="268"/>
      <c r="T334" s="268"/>
      <c r="U334" s="268"/>
      <c r="V334" s="268"/>
      <c r="W334" s="268"/>
      <c r="X334" s="268"/>
      <c r="Y334" s="269"/>
      <c r="AT334" s="270" t="s">
        <v>195</v>
      </c>
      <c r="AU334" s="270" t="s">
        <v>88</v>
      </c>
      <c r="AV334" s="14" t="s">
        <v>86</v>
      </c>
      <c r="AW334" s="14" t="s">
        <v>5</v>
      </c>
      <c r="AX334" s="14" t="s">
        <v>78</v>
      </c>
      <c r="AY334" s="270" t="s">
        <v>183</v>
      </c>
    </row>
    <row r="335" s="12" customFormat="1">
      <c r="B335" s="236"/>
      <c r="C335" s="237"/>
      <c r="D335" s="232" t="s">
        <v>195</v>
      </c>
      <c r="E335" s="238" t="s">
        <v>20</v>
      </c>
      <c r="F335" s="239" t="s">
        <v>485</v>
      </c>
      <c r="G335" s="237"/>
      <c r="H335" s="240">
        <v>0.90000000000000002</v>
      </c>
      <c r="I335" s="241"/>
      <c r="J335" s="241"/>
      <c r="K335" s="237"/>
      <c r="L335" s="237"/>
      <c r="M335" s="242"/>
      <c r="N335" s="243"/>
      <c r="O335" s="244"/>
      <c r="P335" s="244"/>
      <c r="Q335" s="244"/>
      <c r="R335" s="244"/>
      <c r="S335" s="244"/>
      <c r="T335" s="244"/>
      <c r="U335" s="244"/>
      <c r="V335" s="244"/>
      <c r="W335" s="244"/>
      <c r="X335" s="244"/>
      <c r="Y335" s="245"/>
      <c r="AT335" s="246" t="s">
        <v>195</v>
      </c>
      <c r="AU335" s="246" t="s">
        <v>88</v>
      </c>
      <c r="AV335" s="12" t="s">
        <v>88</v>
      </c>
      <c r="AW335" s="12" t="s">
        <v>5</v>
      </c>
      <c r="AX335" s="12" t="s">
        <v>78</v>
      </c>
      <c r="AY335" s="246" t="s">
        <v>183</v>
      </c>
    </row>
    <row r="336" s="12" customFormat="1">
      <c r="B336" s="236"/>
      <c r="C336" s="237"/>
      <c r="D336" s="232" t="s">
        <v>195</v>
      </c>
      <c r="E336" s="238" t="s">
        <v>20</v>
      </c>
      <c r="F336" s="239" t="s">
        <v>486</v>
      </c>
      <c r="G336" s="237"/>
      <c r="H336" s="240">
        <v>21.059999999999999</v>
      </c>
      <c r="I336" s="241"/>
      <c r="J336" s="241"/>
      <c r="K336" s="237"/>
      <c r="L336" s="237"/>
      <c r="M336" s="242"/>
      <c r="N336" s="243"/>
      <c r="O336" s="244"/>
      <c r="P336" s="244"/>
      <c r="Q336" s="244"/>
      <c r="R336" s="244"/>
      <c r="S336" s="244"/>
      <c r="T336" s="244"/>
      <c r="U336" s="244"/>
      <c r="V336" s="244"/>
      <c r="W336" s="244"/>
      <c r="X336" s="244"/>
      <c r="Y336" s="245"/>
      <c r="AT336" s="246" t="s">
        <v>195</v>
      </c>
      <c r="AU336" s="246" t="s">
        <v>88</v>
      </c>
      <c r="AV336" s="12" t="s">
        <v>88</v>
      </c>
      <c r="AW336" s="12" t="s">
        <v>5</v>
      </c>
      <c r="AX336" s="12" t="s">
        <v>78</v>
      </c>
      <c r="AY336" s="246" t="s">
        <v>183</v>
      </c>
    </row>
    <row r="337" s="12" customFormat="1">
      <c r="B337" s="236"/>
      <c r="C337" s="237"/>
      <c r="D337" s="232" t="s">
        <v>195</v>
      </c>
      <c r="E337" s="238" t="s">
        <v>20</v>
      </c>
      <c r="F337" s="239" t="s">
        <v>487</v>
      </c>
      <c r="G337" s="237"/>
      <c r="H337" s="240">
        <v>3.6000000000000001</v>
      </c>
      <c r="I337" s="241"/>
      <c r="J337" s="241"/>
      <c r="K337" s="237"/>
      <c r="L337" s="237"/>
      <c r="M337" s="242"/>
      <c r="N337" s="243"/>
      <c r="O337" s="244"/>
      <c r="P337" s="244"/>
      <c r="Q337" s="244"/>
      <c r="R337" s="244"/>
      <c r="S337" s="244"/>
      <c r="T337" s="244"/>
      <c r="U337" s="244"/>
      <c r="V337" s="244"/>
      <c r="W337" s="244"/>
      <c r="X337" s="244"/>
      <c r="Y337" s="245"/>
      <c r="AT337" s="246" t="s">
        <v>195</v>
      </c>
      <c r="AU337" s="246" t="s">
        <v>88</v>
      </c>
      <c r="AV337" s="12" t="s">
        <v>88</v>
      </c>
      <c r="AW337" s="12" t="s">
        <v>5</v>
      </c>
      <c r="AX337" s="12" t="s">
        <v>78</v>
      </c>
      <c r="AY337" s="246" t="s">
        <v>183</v>
      </c>
    </row>
    <row r="338" s="12" customFormat="1">
      <c r="B338" s="236"/>
      <c r="C338" s="237"/>
      <c r="D338" s="232" t="s">
        <v>195</v>
      </c>
      <c r="E338" s="238" t="s">
        <v>20</v>
      </c>
      <c r="F338" s="239" t="s">
        <v>488</v>
      </c>
      <c r="G338" s="237"/>
      <c r="H338" s="240">
        <v>1.44</v>
      </c>
      <c r="I338" s="241"/>
      <c r="J338" s="241"/>
      <c r="K338" s="237"/>
      <c r="L338" s="237"/>
      <c r="M338" s="242"/>
      <c r="N338" s="243"/>
      <c r="O338" s="244"/>
      <c r="P338" s="244"/>
      <c r="Q338" s="244"/>
      <c r="R338" s="244"/>
      <c r="S338" s="244"/>
      <c r="T338" s="244"/>
      <c r="U338" s="244"/>
      <c r="V338" s="244"/>
      <c r="W338" s="244"/>
      <c r="X338" s="244"/>
      <c r="Y338" s="245"/>
      <c r="AT338" s="246" t="s">
        <v>195</v>
      </c>
      <c r="AU338" s="246" t="s">
        <v>88</v>
      </c>
      <c r="AV338" s="12" t="s">
        <v>88</v>
      </c>
      <c r="AW338" s="12" t="s">
        <v>5</v>
      </c>
      <c r="AX338" s="12" t="s">
        <v>78</v>
      </c>
      <c r="AY338" s="246" t="s">
        <v>183</v>
      </c>
    </row>
    <row r="339" s="12" customFormat="1">
      <c r="B339" s="236"/>
      <c r="C339" s="237"/>
      <c r="D339" s="232" t="s">
        <v>195</v>
      </c>
      <c r="E339" s="238" t="s">
        <v>20</v>
      </c>
      <c r="F339" s="239" t="s">
        <v>489</v>
      </c>
      <c r="G339" s="237"/>
      <c r="H339" s="240">
        <v>7.7400000000000002</v>
      </c>
      <c r="I339" s="241"/>
      <c r="J339" s="241"/>
      <c r="K339" s="237"/>
      <c r="L339" s="237"/>
      <c r="M339" s="242"/>
      <c r="N339" s="243"/>
      <c r="O339" s="244"/>
      <c r="P339" s="244"/>
      <c r="Q339" s="244"/>
      <c r="R339" s="244"/>
      <c r="S339" s="244"/>
      <c r="T339" s="244"/>
      <c r="U339" s="244"/>
      <c r="V339" s="244"/>
      <c r="W339" s="244"/>
      <c r="X339" s="244"/>
      <c r="Y339" s="245"/>
      <c r="AT339" s="246" t="s">
        <v>195</v>
      </c>
      <c r="AU339" s="246" t="s">
        <v>88</v>
      </c>
      <c r="AV339" s="12" t="s">
        <v>88</v>
      </c>
      <c r="AW339" s="12" t="s">
        <v>5</v>
      </c>
      <c r="AX339" s="12" t="s">
        <v>78</v>
      </c>
      <c r="AY339" s="246" t="s">
        <v>183</v>
      </c>
    </row>
    <row r="340" s="12" customFormat="1">
      <c r="B340" s="236"/>
      <c r="C340" s="237"/>
      <c r="D340" s="232" t="s">
        <v>195</v>
      </c>
      <c r="E340" s="238" t="s">
        <v>20</v>
      </c>
      <c r="F340" s="239" t="s">
        <v>490</v>
      </c>
      <c r="G340" s="237"/>
      <c r="H340" s="240">
        <v>1.8</v>
      </c>
      <c r="I340" s="241"/>
      <c r="J340" s="241"/>
      <c r="K340" s="237"/>
      <c r="L340" s="237"/>
      <c r="M340" s="242"/>
      <c r="N340" s="243"/>
      <c r="O340" s="244"/>
      <c r="P340" s="244"/>
      <c r="Q340" s="244"/>
      <c r="R340" s="244"/>
      <c r="S340" s="244"/>
      <c r="T340" s="244"/>
      <c r="U340" s="244"/>
      <c r="V340" s="244"/>
      <c r="W340" s="244"/>
      <c r="X340" s="244"/>
      <c r="Y340" s="245"/>
      <c r="AT340" s="246" t="s">
        <v>195</v>
      </c>
      <c r="AU340" s="246" t="s">
        <v>88</v>
      </c>
      <c r="AV340" s="12" t="s">
        <v>88</v>
      </c>
      <c r="AW340" s="12" t="s">
        <v>5</v>
      </c>
      <c r="AX340" s="12" t="s">
        <v>78</v>
      </c>
      <c r="AY340" s="246" t="s">
        <v>183</v>
      </c>
    </row>
    <row r="341" s="12" customFormat="1">
      <c r="B341" s="236"/>
      <c r="C341" s="237"/>
      <c r="D341" s="232" t="s">
        <v>195</v>
      </c>
      <c r="E341" s="238" t="s">
        <v>20</v>
      </c>
      <c r="F341" s="239" t="s">
        <v>491</v>
      </c>
      <c r="G341" s="237"/>
      <c r="H341" s="240">
        <v>0.90000000000000002</v>
      </c>
      <c r="I341" s="241"/>
      <c r="J341" s="241"/>
      <c r="K341" s="237"/>
      <c r="L341" s="237"/>
      <c r="M341" s="242"/>
      <c r="N341" s="243"/>
      <c r="O341" s="244"/>
      <c r="P341" s="244"/>
      <c r="Q341" s="244"/>
      <c r="R341" s="244"/>
      <c r="S341" s="244"/>
      <c r="T341" s="244"/>
      <c r="U341" s="244"/>
      <c r="V341" s="244"/>
      <c r="W341" s="244"/>
      <c r="X341" s="244"/>
      <c r="Y341" s="245"/>
      <c r="AT341" s="246" t="s">
        <v>195</v>
      </c>
      <c r="AU341" s="246" t="s">
        <v>88</v>
      </c>
      <c r="AV341" s="12" t="s">
        <v>88</v>
      </c>
      <c r="AW341" s="12" t="s">
        <v>5</v>
      </c>
      <c r="AX341" s="12" t="s">
        <v>78</v>
      </c>
      <c r="AY341" s="246" t="s">
        <v>183</v>
      </c>
    </row>
    <row r="342" s="12" customFormat="1">
      <c r="B342" s="236"/>
      <c r="C342" s="237"/>
      <c r="D342" s="232" t="s">
        <v>195</v>
      </c>
      <c r="E342" s="238" t="s">
        <v>20</v>
      </c>
      <c r="F342" s="239" t="s">
        <v>492</v>
      </c>
      <c r="G342" s="237"/>
      <c r="H342" s="240">
        <v>29.699999999999999</v>
      </c>
      <c r="I342" s="241"/>
      <c r="J342" s="241"/>
      <c r="K342" s="237"/>
      <c r="L342" s="237"/>
      <c r="M342" s="242"/>
      <c r="N342" s="243"/>
      <c r="O342" s="244"/>
      <c r="P342" s="244"/>
      <c r="Q342" s="244"/>
      <c r="R342" s="244"/>
      <c r="S342" s="244"/>
      <c r="T342" s="244"/>
      <c r="U342" s="244"/>
      <c r="V342" s="244"/>
      <c r="W342" s="244"/>
      <c r="X342" s="244"/>
      <c r="Y342" s="245"/>
      <c r="AT342" s="246" t="s">
        <v>195</v>
      </c>
      <c r="AU342" s="246" t="s">
        <v>88</v>
      </c>
      <c r="AV342" s="12" t="s">
        <v>88</v>
      </c>
      <c r="AW342" s="12" t="s">
        <v>5</v>
      </c>
      <c r="AX342" s="12" t="s">
        <v>78</v>
      </c>
      <c r="AY342" s="246" t="s">
        <v>183</v>
      </c>
    </row>
    <row r="343" s="12" customFormat="1">
      <c r="B343" s="236"/>
      <c r="C343" s="237"/>
      <c r="D343" s="232" t="s">
        <v>195</v>
      </c>
      <c r="E343" s="238" t="s">
        <v>20</v>
      </c>
      <c r="F343" s="239" t="s">
        <v>493</v>
      </c>
      <c r="G343" s="237"/>
      <c r="H343" s="240">
        <v>0.90000000000000002</v>
      </c>
      <c r="I343" s="241"/>
      <c r="J343" s="241"/>
      <c r="K343" s="237"/>
      <c r="L343" s="237"/>
      <c r="M343" s="242"/>
      <c r="N343" s="243"/>
      <c r="O343" s="244"/>
      <c r="P343" s="244"/>
      <c r="Q343" s="244"/>
      <c r="R343" s="244"/>
      <c r="S343" s="244"/>
      <c r="T343" s="244"/>
      <c r="U343" s="244"/>
      <c r="V343" s="244"/>
      <c r="W343" s="244"/>
      <c r="X343" s="244"/>
      <c r="Y343" s="245"/>
      <c r="AT343" s="246" t="s">
        <v>195</v>
      </c>
      <c r="AU343" s="246" t="s">
        <v>88</v>
      </c>
      <c r="AV343" s="12" t="s">
        <v>88</v>
      </c>
      <c r="AW343" s="12" t="s">
        <v>5</v>
      </c>
      <c r="AX343" s="12" t="s">
        <v>78</v>
      </c>
      <c r="AY343" s="246" t="s">
        <v>183</v>
      </c>
    </row>
    <row r="344" s="15" customFormat="1">
      <c r="B344" s="271"/>
      <c r="C344" s="272"/>
      <c r="D344" s="232" t="s">
        <v>195</v>
      </c>
      <c r="E344" s="273" t="s">
        <v>20</v>
      </c>
      <c r="F344" s="274" t="s">
        <v>286</v>
      </c>
      <c r="G344" s="272"/>
      <c r="H344" s="275">
        <v>68.040000000000006</v>
      </c>
      <c r="I344" s="276"/>
      <c r="J344" s="276"/>
      <c r="K344" s="272"/>
      <c r="L344" s="272"/>
      <c r="M344" s="277"/>
      <c r="N344" s="278"/>
      <c r="O344" s="279"/>
      <c r="P344" s="279"/>
      <c r="Q344" s="279"/>
      <c r="R344" s="279"/>
      <c r="S344" s="279"/>
      <c r="T344" s="279"/>
      <c r="U344" s="279"/>
      <c r="V344" s="279"/>
      <c r="W344" s="279"/>
      <c r="X344" s="279"/>
      <c r="Y344" s="280"/>
      <c r="AT344" s="281" t="s">
        <v>195</v>
      </c>
      <c r="AU344" s="281" t="s">
        <v>88</v>
      </c>
      <c r="AV344" s="15" t="s">
        <v>205</v>
      </c>
      <c r="AW344" s="15" t="s">
        <v>5</v>
      </c>
      <c r="AX344" s="15" t="s">
        <v>78</v>
      </c>
      <c r="AY344" s="281" t="s">
        <v>183</v>
      </c>
    </row>
    <row r="345" s="14" customFormat="1">
      <c r="B345" s="261"/>
      <c r="C345" s="262"/>
      <c r="D345" s="232" t="s">
        <v>195</v>
      </c>
      <c r="E345" s="263" t="s">
        <v>20</v>
      </c>
      <c r="F345" s="264" t="s">
        <v>494</v>
      </c>
      <c r="G345" s="262"/>
      <c r="H345" s="263" t="s">
        <v>20</v>
      </c>
      <c r="I345" s="265"/>
      <c r="J345" s="265"/>
      <c r="K345" s="262"/>
      <c r="L345" s="262"/>
      <c r="M345" s="266"/>
      <c r="N345" s="267"/>
      <c r="O345" s="268"/>
      <c r="P345" s="268"/>
      <c r="Q345" s="268"/>
      <c r="R345" s="268"/>
      <c r="S345" s="268"/>
      <c r="T345" s="268"/>
      <c r="U345" s="268"/>
      <c r="V345" s="268"/>
      <c r="W345" s="268"/>
      <c r="X345" s="268"/>
      <c r="Y345" s="269"/>
      <c r="AT345" s="270" t="s">
        <v>195</v>
      </c>
      <c r="AU345" s="270" t="s">
        <v>88</v>
      </c>
      <c r="AV345" s="14" t="s">
        <v>86</v>
      </c>
      <c r="AW345" s="14" t="s">
        <v>5</v>
      </c>
      <c r="AX345" s="14" t="s">
        <v>78</v>
      </c>
      <c r="AY345" s="270" t="s">
        <v>183</v>
      </c>
    </row>
    <row r="346" s="12" customFormat="1">
      <c r="B346" s="236"/>
      <c r="C346" s="237"/>
      <c r="D346" s="232" t="s">
        <v>195</v>
      </c>
      <c r="E346" s="238" t="s">
        <v>20</v>
      </c>
      <c r="F346" s="239" t="s">
        <v>495</v>
      </c>
      <c r="G346" s="237"/>
      <c r="H346" s="240">
        <v>-4.3200000000000003</v>
      </c>
      <c r="I346" s="241"/>
      <c r="J346" s="241"/>
      <c r="K346" s="237"/>
      <c r="L346" s="237"/>
      <c r="M346" s="242"/>
      <c r="N346" s="243"/>
      <c r="O346" s="244"/>
      <c r="P346" s="244"/>
      <c r="Q346" s="244"/>
      <c r="R346" s="244"/>
      <c r="S346" s="244"/>
      <c r="T346" s="244"/>
      <c r="U346" s="244"/>
      <c r="V346" s="244"/>
      <c r="W346" s="244"/>
      <c r="X346" s="244"/>
      <c r="Y346" s="245"/>
      <c r="AT346" s="246" t="s">
        <v>195</v>
      </c>
      <c r="AU346" s="246" t="s">
        <v>88</v>
      </c>
      <c r="AV346" s="12" t="s">
        <v>88</v>
      </c>
      <c r="AW346" s="12" t="s">
        <v>5</v>
      </c>
      <c r="AX346" s="12" t="s">
        <v>78</v>
      </c>
      <c r="AY346" s="246" t="s">
        <v>183</v>
      </c>
    </row>
    <row r="347" s="12" customFormat="1">
      <c r="B347" s="236"/>
      <c r="C347" s="237"/>
      <c r="D347" s="232" t="s">
        <v>195</v>
      </c>
      <c r="E347" s="238" t="s">
        <v>20</v>
      </c>
      <c r="F347" s="239" t="s">
        <v>496</v>
      </c>
      <c r="G347" s="237"/>
      <c r="H347" s="240">
        <v>-35.280000000000001</v>
      </c>
      <c r="I347" s="241"/>
      <c r="J347" s="241"/>
      <c r="K347" s="237"/>
      <c r="L347" s="237"/>
      <c r="M347" s="242"/>
      <c r="N347" s="243"/>
      <c r="O347" s="244"/>
      <c r="P347" s="244"/>
      <c r="Q347" s="244"/>
      <c r="R347" s="244"/>
      <c r="S347" s="244"/>
      <c r="T347" s="244"/>
      <c r="U347" s="244"/>
      <c r="V347" s="244"/>
      <c r="W347" s="244"/>
      <c r="X347" s="244"/>
      <c r="Y347" s="245"/>
      <c r="AT347" s="246" t="s">
        <v>195</v>
      </c>
      <c r="AU347" s="246" t="s">
        <v>88</v>
      </c>
      <c r="AV347" s="12" t="s">
        <v>88</v>
      </c>
      <c r="AW347" s="12" t="s">
        <v>5</v>
      </c>
      <c r="AX347" s="12" t="s">
        <v>78</v>
      </c>
      <c r="AY347" s="246" t="s">
        <v>183</v>
      </c>
    </row>
    <row r="348" s="13" customFormat="1">
      <c r="B348" s="247"/>
      <c r="C348" s="248"/>
      <c r="D348" s="232" t="s">
        <v>195</v>
      </c>
      <c r="E348" s="249" t="s">
        <v>20</v>
      </c>
      <c r="F348" s="250" t="s">
        <v>197</v>
      </c>
      <c r="G348" s="248"/>
      <c r="H348" s="251">
        <v>244.91999999999999</v>
      </c>
      <c r="I348" s="252"/>
      <c r="J348" s="252"/>
      <c r="K348" s="248"/>
      <c r="L348" s="248"/>
      <c r="M348" s="253"/>
      <c r="N348" s="254"/>
      <c r="O348" s="255"/>
      <c r="P348" s="255"/>
      <c r="Q348" s="255"/>
      <c r="R348" s="255"/>
      <c r="S348" s="255"/>
      <c r="T348" s="255"/>
      <c r="U348" s="255"/>
      <c r="V348" s="255"/>
      <c r="W348" s="255"/>
      <c r="X348" s="255"/>
      <c r="Y348" s="256"/>
      <c r="AT348" s="257" t="s">
        <v>195</v>
      </c>
      <c r="AU348" s="257" t="s">
        <v>88</v>
      </c>
      <c r="AV348" s="13" t="s">
        <v>129</v>
      </c>
      <c r="AW348" s="13" t="s">
        <v>5</v>
      </c>
      <c r="AX348" s="13" t="s">
        <v>86</v>
      </c>
      <c r="AY348" s="257" t="s">
        <v>183</v>
      </c>
    </row>
    <row r="349" s="1" customFormat="1" ht="24" customHeight="1">
      <c r="B349" s="39"/>
      <c r="C349" s="218" t="s">
        <v>497</v>
      </c>
      <c r="D349" s="294" t="s">
        <v>185</v>
      </c>
      <c r="E349" s="219" t="s">
        <v>498</v>
      </c>
      <c r="F349" s="220" t="s">
        <v>499</v>
      </c>
      <c r="G349" s="221" t="s">
        <v>224</v>
      </c>
      <c r="H349" s="222">
        <v>51.119999999999997</v>
      </c>
      <c r="I349" s="223"/>
      <c r="J349" s="223"/>
      <c r="K349" s="224">
        <f>ROUND(P349*H349,2)</f>
        <v>0</v>
      </c>
      <c r="L349" s="220" t="s">
        <v>189</v>
      </c>
      <c r="M349" s="44"/>
      <c r="N349" s="225" t="s">
        <v>20</v>
      </c>
      <c r="O349" s="226" t="s">
        <v>47</v>
      </c>
      <c r="P349" s="227">
        <f>I349+J349</f>
        <v>0</v>
      </c>
      <c r="Q349" s="227">
        <f>ROUND(I349*H349,2)</f>
        <v>0</v>
      </c>
      <c r="R349" s="227">
        <f>ROUND(J349*H349,2)</f>
        <v>0</v>
      </c>
      <c r="S349" s="84"/>
      <c r="T349" s="228">
        <f>S349*H349</f>
        <v>0</v>
      </c>
      <c r="U349" s="228">
        <v>1.54</v>
      </c>
      <c r="V349" s="228">
        <f>U349*H349</f>
        <v>78.724800000000002</v>
      </c>
      <c r="W349" s="228">
        <v>0</v>
      </c>
      <c r="X349" s="228">
        <f>W349*H349</f>
        <v>0</v>
      </c>
      <c r="Y349" s="229" t="s">
        <v>20</v>
      </c>
      <c r="AR349" s="230" t="s">
        <v>129</v>
      </c>
      <c r="AT349" s="230" t="s">
        <v>185</v>
      </c>
      <c r="AU349" s="230" t="s">
        <v>88</v>
      </c>
      <c r="AY349" s="18" t="s">
        <v>183</v>
      </c>
      <c r="BE349" s="231">
        <f>IF(O349="základní",K349,0)</f>
        <v>0</v>
      </c>
      <c r="BF349" s="231">
        <f>IF(O349="snížená",K349,0)</f>
        <v>0</v>
      </c>
      <c r="BG349" s="231">
        <f>IF(O349="zákl. přenesená",K349,0)</f>
        <v>0</v>
      </c>
      <c r="BH349" s="231">
        <f>IF(O349="sníž. přenesená",K349,0)</f>
        <v>0</v>
      </c>
      <c r="BI349" s="231">
        <f>IF(O349="nulová",K349,0)</f>
        <v>0</v>
      </c>
      <c r="BJ349" s="18" t="s">
        <v>86</v>
      </c>
      <c r="BK349" s="231">
        <f>ROUND(P349*H349,2)</f>
        <v>0</v>
      </c>
      <c r="BL349" s="18" t="s">
        <v>129</v>
      </c>
      <c r="BM349" s="230" t="s">
        <v>500</v>
      </c>
    </row>
    <row r="350" s="1" customFormat="1">
      <c r="B350" s="39"/>
      <c r="C350" s="40"/>
      <c r="D350" s="232" t="s">
        <v>191</v>
      </c>
      <c r="E350" s="40"/>
      <c r="F350" s="233" t="s">
        <v>501</v>
      </c>
      <c r="G350" s="40"/>
      <c r="H350" s="40"/>
      <c r="I350" s="138"/>
      <c r="J350" s="138"/>
      <c r="K350" s="40"/>
      <c r="L350" s="40"/>
      <c r="M350" s="44"/>
      <c r="N350" s="234"/>
      <c r="O350" s="84"/>
      <c r="P350" s="84"/>
      <c r="Q350" s="84"/>
      <c r="R350" s="84"/>
      <c r="S350" s="84"/>
      <c r="T350" s="84"/>
      <c r="U350" s="84"/>
      <c r="V350" s="84"/>
      <c r="W350" s="84"/>
      <c r="X350" s="84"/>
      <c r="Y350" s="85"/>
      <c r="AT350" s="18" t="s">
        <v>191</v>
      </c>
      <c r="AU350" s="18" t="s">
        <v>88</v>
      </c>
    </row>
    <row r="351" s="1" customFormat="1">
      <c r="B351" s="39"/>
      <c r="C351" s="40"/>
      <c r="D351" s="232" t="s">
        <v>193</v>
      </c>
      <c r="E351" s="40"/>
      <c r="F351" s="235" t="s">
        <v>473</v>
      </c>
      <c r="G351" s="40"/>
      <c r="H351" s="40"/>
      <c r="I351" s="138"/>
      <c r="J351" s="138"/>
      <c r="K351" s="40"/>
      <c r="L351" s="40"/>
      <c r="M351" s="44"/>
      <c r="N351" s="234"/>
      <c r="O351" s="84"/>
      <c r="P351" s="84"/>
      <c r="Q351" s="84"/>
      <c r="R351" s="84"/>
      <c r="S351" s="84"/>
      <c r="T351" s="84"/>
      <c r="U351" s="84"/>
      <c r="V351" s="84"/>
      <c r="W351" s="84"/>
      <c r="X351" s="84"/>
      <c r="Y351" s="85"/>
      <c r="AT351" s="18" t="s">
        <v>193</v>
      </c>
      <c r="AU351" s="18" t="s">
        <v>88</v>
      </c>
    </row>
    <row r="352" s="14" customFormat="1">
      <c r="B352" s="261"/>
      <c r="C352" s="262"/>
      <c r="D352" s="232" t="s">
        <v>195</v>
      </c>
      <c r="E352" s="263" t="s">
        <v>20</v>
      </c>
      <c r="F352" s="264" t="s">
        <v>502</v>
      </c>
      <c r="G352" s="262"/>
      <c r="H352" s="263" t="s">
        <v>20</v>
      </c>
      <c r="I352" s="265"/>
      <c r="J352" s="265"/>
      <c r="K352" s="262"/>
      <c r="L352" s="262"/>
      <c r="M352" s="266"/>
      <c r="N352" s="267"/>
      <c r="O352" s="268"/>
      <c r="P352" s="268"/>
      <c r="Q352" s="268"/>
      <c r="R352" s="268"/>
      <c r="S352" s="268"/>
      <c r="T352" s="268"/>
      <c r="U352" s="268"/>
      <c r="V352" s="268"/>
      <c r="W352" s="268"/>
      <c r="X352" s="268"/>
      <c r="Y352" s="269"/>
      <c r="AT352" s="270" t="s">
        <v>195</v>
      </c>
      <c r="AU352" s="270" t="s">
        <v>88</v>
      </c>
      <c r="AV352" s="14" t="s">
        <v>86</v>
      </c>
      <c r="AW352" s="14" t="s">
        <v>5</v>
      </c>
      <c r="AX352" s="14" t="s">
        <v>78</v>
      </c>
      <c r="AY352" s="270" t="s">
        <v>183</v>
      </c>
    </row>
    <row r="353" s="14" customFormat="1">
      <c r="B353" s="261"/>
      <c r="C353" s="262"/>
      <c r="D353" s="232" t="s">
        <v>195</v>
      </c>
      <c r="E353" s="263" t="s">
        <v>20</v>
      </c>
      <c r="F353" s="264" t="s">
        <v>503</v>
      </c>
      <c r="G353" s="262"/>
      <c r="H353" s="263" t="s">
        <v>20</v>
      </c>
      <c r="I353" s="265"/>
      <c r="J353" s="265"/>
      <c r="K353" s="262"/>
      <c r="L353" s="262"/>
      <c r="M353" s="266"/>
      <c r="N353" s="267"/>
      <c r="O353" s="268"/>
      <c r="P353" s="268"/>
      <c r="Q353" s="268"/>
      <c r="R353" s="268"/>
      <c r="S353" s="268"/>
      <c r="T353" s="268"/>
      <c r="U353" s="268"/>
      <c r="V353" s="268"/>
      <c r="W353" s="268"/>
      <c r="X353" s="268"/>
      <c r="Y353" s="269"/>
      <c r="AT353" s="270" t="s">
        <v>195</v>
      </c>
      <c r="AU353" s="270" t="s">
        <v>88</v>
      </c>
      <c r="AV353" s="14" t="s">
        <v>86</v>
      </c>
      <c r="AW353" s="14" t="s">
        <v>5</v>
      </c>
      <c r="AX353" s="14" t="s">
        <v>78</v>
      </c>
      <c r="AY353" s="270" t="s">
        <v>183</v>
      </c>
    </row>
    <row r="354" s="12" customFormat="1">
      <c r="B354" s="236"/>
      <c r="C354" s="237"/>
      <c r="D354" s="232" t="s">
        <v>195</v>
      </c>
      <c r="E354" s="238" t="s">
        <v>20</v>
      </c>
      <c r="F354" s="239" t="s">
        <v>504</v>
      </c>
      <c r="G354" s="237"/>
      <c r="H354" s="240">
        <v>3.6000000000000001</v>
      </c>
      <c r="I354" s="241"/>
      <c r="J354" s="241"/>
      <c r="K354" s="237"/>
      <c r="L354" s="237"/>
      <c r="M354" s="242"/>
      <c r="N354" s="243"/>
      <c r="O354" s="244"/>
      <c r="P354" s="244"/>
      <c r="Q354" s="244"/>
      <c r="R354" s="244"/>
      <c r="S354" s="244"/>
      <c r="T354" s="244"/>
      <c r="U354" s="244"/>
      <c r="V354" s="244"/>
      <c r="W354" s="244"/>
      <c r="X354" s="244"/>
      <c r="Y354" s="245"/>
      <c r="AT354" s="246" t="s">
        <v>195</v>
      </c>
      <c r="AU354" s="246" t="s">
        <v>88</v>
      </c>
      <c r="AV354" s="12" t="s">
        <v>88</v>
      </c>
      <c r="AW354" s="12" t="s">
        <v>5</v>
      </c>
      <c r="AX354" s="12" t="s">
        <v>78</v>
      </c>
      <c r="AY354" s="246" t="s">
        <v>183</v>
      </c>
    </row>
    <row r="355" s="12" customFormat="1">
      <c r="B355" s="236"/>
      <c r="C355" s="237"/>
      <c r="D355" s="232" t="s">
        <v>195</v>
      </c>
      <c r="E355" s="238" t="s">
        <v>20</v>
      </c>
      <c r="F355" s="239" t="s">
        <v>505</v>
      </c>
      <c r="G355" s="237"/>
      <c r="H355" s="240">
        <v>3.6000000000000001</v>
      </c>
      <c r="I355" s="241"/>
      <c r="J355" s="241"/>
      <c r="K355" s="237"/>
      <c r="L355" s="237"/>
      <c r="M355" s="242"/>
      <c r="N355" s="243"/>
      <c r="O355" s="244"/>
      <c r="P355" s="244"/>
      <c r="Q355" s="244"/>
      <c r="R355" s="244"/>
      <c r="S355" s="244"/>
      <c r="T355" s="244"/>
      <c r="U355" s="244"/>
      <c r="V355" s="244"/>
      <c r="W355" s="244"/>
      <c r="X355" s="244"/>
      <c r="Y355" s="245"/>
      <c r="AT355" s="246" t="s">
        <v>195</v>
      </c>
      <c r="AU355" s="246" t="s">
        <v>88</v>
      </c>
      <c r="AV355" s="12" t="s">
        <v>88</v>
      </c>
      <c r="AW355" s="12" t="s">
        <v>5</v>
      </c>
      <c r="AX355" s="12" t="s">
        <v>78</v>
      </c>
      <c r="AY355" s="246" t="s">
        <v>183</v>
      </c>
    </row>
    <row r="356" s="12" customFormat="1">
      <c r="B356" s="236"/>
      <c r="C356" s="237"/>
      <c r="D356" s="232" t="s">
        <v>195</v>
      </c>
      <c r="E356" s="238" t="s">
        <v>20</v>
      </c>
      <c r="F356" s="239" t="s">
        <v>506</v>
      </c>
      <c r="G356" s="237"/>
      <c r="H356" s="240">
        <v>3.6000000000000001</v>
      </c>
      <c r="I356" s="241"/>
      <c r="J356" s="241"/>
      <c r="K356" s="237"/>
      <c r="L356" s="237"/>
      <c r="M356" s="242"/>
      <c r="N356" s="243"/>
      <c r="O356" s="244"/>
      <c r="P356" s="244"/>
      <c r="Q356" s="244"/>
      <c r="R356" s="244"/>
      <c r="S356" s="244"/>
      <c r="T356" s="244"/>
      <c r="U356" s="244"/>
      <c r="V356" s="244"/>
      <c r="W356" s="244"/>
      <c r="X356" s="244"/>
      <c r="Y356" s="245"/>
      <c r="AT356" s="246" t="s">
        <v>195</v>
      </c>
      <c r="AU356" s="246" t="s">
        <v>88</v>
      </c>
      <c r="AV356" s="12" t="s">
        <v>88</v>
      </c>
      <c r="AW356" s="12" t="s">
        <v>5</v>
      </c>
      <c r="AX356" s="12" t="s">
        <v>78</v>
      </c>
      <c r="AY356" s="246" t="s">
        <v>183</v>
      </c>
    </row>
    <row r="357" s="12" customFormat="1">
      <c r="B357" s="236"/>
      <c r="C357" s="237"/>
      <c r="D357" s="232" t="s">
        <v>195</v>
      </c>
      <c r="E357" s="238" t="s">
        <v>20</v>
      </c>
      <c r="F357" s="239" t="s">
        <v>507</v>
      </c>
      <c r="G357" s="237"/>
      <c r="H357" s="240">
        <v>5.04</v>
      </c>
      <c r="I357" s="241"/>
      <c r="J357" s="241"/>
      <c r="K357" s="237"/>
      <c r="L357" s="237"/>
      <c r="M357" s="242"/>
      <c r="N357" s="243"/>
      <c r="O357" s="244"/>
      <c r="P357" s="244"/>
      <c r="Q357" s="244"/>
      <c r="R357" s="244"/>
      <c r="S357" s="244"/>
      <c r="T357" s="244"/>
      <c r="U357" s="244"/>
      <c r="V357" s="244"/>
      <c r="W357" s="244"/>
      <c r="X357" s="244"/>
      <c r="Y357" s="245"/>
      <c r="AT357" s="246" t="s">
        <v>195</v>
      </c>
      <c r="AU357" s="246" t="s">
        <v>88</v>
      </c>
      <c r="AV357" s="12" t="s">
        <v>88</v>
      </c>
      <c r="AW357" s="12" t="s">
        <v>5</v>
      </c>
      <c r="AX357" s="12" t="s">
        <v>78</v>
      </c>
      <c r="AY357" s="246" t="s">
        <v>183</v>
      </c>
    </row>
    <row r="358" s="15" customFormat="1">
      <c r="B358" s="271"/>
      <c r="C358" s="272"/>
      <c r="D358" s="232" t="s">
        <v>195</v>
      </c>
      <c r="E358" s="273" t="s">
        <v>508</v>
      </c>
      <c r="F358" s="274" t="s">
        <v>286</v>
      </c>
      <c r="G358" s="272"/>
      <c r="H358" s="275">
        <v>15.84</v>
      </c>
      <c r="I358" s="276"/>
      <c r="J358" s="276"/>
      <c r="K358" s="272"/>
      <c r="L358" s="272"/>
      <c r="M358" s="277"/>
      <c r="N358" s="278"/>
      <c r="O358" s="279"/>
      <c r="P358" s="279"/>
      <c r="Q358" s="279"/>
      <c r="R358" s="279"/>
      <c r="S358" s="279"/>
      <c r="T358" s="279"/>
      <c r="U358" s="279"/>
      <c r="V358" s="279"/>
      <c r="W358" s="279"/>
      <c r="X358" s="279"/>
      <c r="Y358" s="280"/>
      <c r="AT358" s="281" t="s">
        <v>195</v>
      </c>
      <c r="AU358" s="281" t="s">
        <v>88</v>
      </c>
      <c r="AV358" s="15" t="s">
        <v>205</v>
      </c>
      <c r="AW358" s="15" t="s">
        <v>5</v>
      </c>
      <c r="AX358" s="15" t="s">
        <v>78</v>
      </c>
      <c r="AY358" s="281" t="s">
        <v>183</v>
      </c>
    </row>
    <row r="359" s="14" customFormat="1">
      <c r="B359" s="261"/>
      <c r="C359" s="262"/>
      <c r="D359" s="232" t="s">
        <v>195</v>
      </c>
      <c r="E359" s="263" t="s">
        <v>20</v>
      </c>
      <c r="F359" s="264" t="s">
        <v>509</v>
      </c>
      <c r="G359" s="262"/>
      <c r="H359" s="263" t="s">
        <v>20</v>
      </c>
      <c r="I359" s="265"/>
      <c r="J359" s="265"/>
      <c r="K359" s="262"/>
      <c r="L359" s="262"/>
      <c r="M359" s="266"/>
      <c r="N359" s="267"/>
      <c r="O359" s="268"/>
      <c r="P359" s="268"/>
      <c r="Q359" s="268"/>
      <c r="R359" s="268"/>
      <c r="S359" s="268"/>
      <c r="T359" s="268"/>
      <c r="U359" s="268"/>
      <c r="V359" s="268"/>
      <c r="W359" s="268"/>
      <c r="X359" s="268"/>
      <c r="Y359" s="269"/>
      <c r="AT359" s="270" t="s">
        <v>195</v>
      </c>
      <c r="AU359" s="270" t="s">
        <v>88</v>
      </c>
      <c r="AV359" s="14" t="s">
        <v>86</v>
      </c>
      <c r="AW359" s="14" t="s">
        <v>5</v>
      </c>
      <c r="AX359" s="14" t="s">
        <v>78</v>
      </c>
      <c r="AY359" s="270" t="s">
        <v>183</v>
      </c>
    </row>
    <row r="360" s="12" customFormat="1">
      <c r="B360" s="236"/>
      <c r="C360" s="237"/>
      <c r="D360" s="232" t="s">
        <v>195</v>
      </c>
      <c r="E360" s="238" t="s">
        <v>20</v>
      </c>
      <c r="F360" s="239" t="s">
        <v>510</v>
      </c>
      <c r="G360" s="237"/>
      <c r="H360" s="240">
        <v>5.7599999999999998</v>
      </c>
      <c r="I360" s="241"/>
      <c r="J360" s="241"/>
      <c r="K360" s="237"/>
      <c r="L360" s="237"/>
      <c r="M360" s="242"/>
      <c r="N360" s="243"/>
      <c r="O360" s="244"/>
      <c r="P360" s="244"/>
      <c r="Q360" s="244"/>
      <c r="R360" s="244"/>
      <c r="S360" s="244"/>
      <c r="T360" s="244"/>
      <c r="U360" s="244"/>
      <c r="V360" s="244"/>
      <c r="W360" s="244"/>
      <c r="X360" s="244"/>
      <c r="Y360" s="245"/>
      <c r="AT360" s="246" t="s">
        <v>195</v>
      </c>
      <c r="AU360" s="246" t="s">
        <v>88</v>
      </c>
      <c r="AV360" s="12" t="s">
        <v>88</v>
      </c>
      <c r="AW360" s="12" t="s">
        <v>5</v>
      </c>
      <c r="AX360" s="12" t="s">
        <v>78</v>
      </c>
      <c r="AY360" s="246" t="s">
        <v>183</v>
      </c>
    </row>
    <row r="361" s="12" customFormat="1">
      <c r="B361" s="236"/>
      <c r="C361" s="237"/>
      <c r="D361" s="232" t="s">
        <v>195</v>
      </c>
      <c r="E361" s="238" t="s">
        <v>20</v>
      </c>
      <c r="F361" s="239" t="s">
        <v>511</v>
      </c>
      <c r="G361" s="237"/>
      <c r="H361" s="240">
        <v>10.08</v>
      </c>
      <c r="I361" s="241"/>
      <c r="J361" s="241"/>
      <c r="K361" s="237"/>
      <c r="L361" s="237"/>
      <c r="M361" s="242"/>
      <c r="N361" s="243"/>
      <c r="O361" s="244"/>
      <c r="P361" s="244"/>
      <c r="Q361" s="244"/>
      <c r="R361" s="244"/>
      <c r="S361" s="244"/>
      <c r="T361" s="244"/>
      <c r="U361" s="244"/>
      <c r="V361" s="244"/>
      <c r="W361" s="244"/>
      <c r="X361" s="244"/>
      <c r="Y361" s="245"/>
      <c r="AT361" s="246" t="s">
        <v>195</v>
      </c>
      <c r="AU361" s="246" t="s">
        <v>88</v>
      </c>
      <c r="AV361" s="12" t="s">
        <v>88</v>
      </c>
      <c r="AW361" s="12" t="s">
        <v>5</v>
      </c>
      <c r="AX361" s="12" t="s">
        <v>78</v>
      </c>
      <c r="AY361" s="246" t="s">
        <v>183</v>
      </c>
    </row>
    <row r="362" s="12" customFormat="1">
      <c r="B362" s="236"/>
      <c r="C362" s="237"/>
      <c r="D362" s="232" t="s">
        <v>195</v>
      </c>
      <c r="E362" s="238" t="s">
        <v>20</v>
      </c>
      <c r="F362" s="239" t="s">
        <v>512</v>
      </c>
      <c r="G362" s="237"/>
      <c r="H362" s="240">
        <v>10.08</v>
      </c>
      <c r="I362" s="241"/>
      <c r="J362" s="241"/>
      <c r="K362" s="237"/>
      <c r="L362" s="237"/>
      <c r="M362" s="242"/>
      <c r="N362" s="243"/>
      <c r="O362" s="244"/>
      <c r="P362" s="244"/>
      <c r="Q362" s="244"/>
      <c r="R362" s="244"/>
      <c r="S362" s="244"/>
      <c r="T362" s="244"/>
      <c r="U362" s="244"/>
      <c r="V362" s="244"/>
      <c r="W362" s="244"/>
      <c r="X362" s="244"/>
      <c r="Y362" s="245"/>
      <c r="AT362" s="246" t="s">
        <v>195</v>
      </c>
      <c r="AU362" s="246" t="s">
        <v>88</v>
      </c>
      <c r="AV362" s="12" t="s">
        <v>88</v>
      </c>
      <c r="AW362" s="12" t="s">
        <v>5</v>
      </c>
      <c r="AX362" s="12" t="s">
        <v>78</v>
      </c>
      <c r="AY362" s="246" t="s">
        <v>183</v>
      </c>
    </row>
    <row r="363" s="12" customFormat="1">
      <c r="B363" s="236"/>
      <c r="C363" s="237"/>
      <c r="D363" s="232" t="s">
        <v>195</v>
      </c>
      <c r="E363" s="238" t="s">
        <v>20</v>
      </c>
      <c r="F363" s="239" t="s">
        <v>513</v>
      </c>
      <c r="G363" s="237"/>
      <c r="H363" s="240">
        <v>9.3599999999999994</v>
      </c>
      <c r="I363" s="241"/>
      <c r="J363" s="241"/>
      <c r="K363" s="237"/>
      <c r="L363" s="237"/>
      <c r="M363" s="242"/>
      <c r="N363" s="243"/>
      <c r="O363" s="244"/>
      <c r="P363" s="244"/>
      <c r="Q363" s="244"/>
      <c r="R363" s="244"/>
      <c r="S363" s="244"/>
      <c r="T363" s="244"/>
      <c r="U363" s="244"/>
      <c r="V363" s="244"/>
      <c r="W363" s="244"/>
      <c r="X363" s="244"/>
      <c r="Y363" s="245"/>
      <c r="AT363" s="246" t="s">
        <v>195</v>
      </c>
      <c r="AU363" s="246" t="s">
        <v>88</v>
      </c>
      <c r="AV363" s="12" t="s">
        <v>88</v>
      </c>
      <c r="AW363" s="12" t="s">
        <v>5</v>
      </c>
      <c r="AX363" s="12" t="s">
        <v>78</v>
      </c>
      <c r="AY363" s="246" t="s">
        <v>183</v>
      </c>
    </row>
    <row r="364" s="15" customFormat="1">
      <c r="B364" s="271"/>
      <c r="C364" s="272"/>
      <c r="D364" s="232" t="s">
        <v>195</v>
      </c>
      <c r="E364" s="273" t="s">
        <v>130</v>
      </c>
      <c r="F364" s="274" t="s">
        <v>286</v>
      </c>
      <c r="G364" s="272"/>
      <c r="H364" s="275">
        <v>35.280000000000001</v>
      </c>
      <c r="I364" s="276"/>
      <c r="J364" s="276"/>
      <c r="K364" s="272"/>
      <c r="L364" s="272"/>
      <c r="M364" s="277"/>
      <c r="N364" s="278"/>
      <c r="O364" s="279"/>
      <c r="P364" s="279"/>
      <c r="Q364" s="279"/>
      <c r="R364" s="279"/>
      <c r="S364" s="279"/>
      <c r="T364" s="279"/>
      <c r="U364" s="279"/>
      <c r="V364" s="279"/>
      <c r="W364" s="279"/>
      <c r="X364" s="279"/>
      <c r="Y364" s="280"/>
      <c r="AT364" s="281" t="s">
        <v>195</v>
      </c>
      <c r="AU364" s="281" t="s">
        <v>88</v>
      </c>
      <c r="AV364" s="15" t="s">
        <v>205</v>
      </c>
      <c r="AW364" s="15" t="s">
        <v>5</v>
      </c>
      <c r="AX364" s="15" t="s">
        <v>78</v>
      </c>
      <c r="AY364" s="281" t="s">
        <v>183</v>
      </c>
    </row>
    <row r="365" s="13" customFormat="1">
      <c r="B365" s="247"/>
      <c r="C365" s="248"/>
      <c r="D365" s="232" t="s">
        <v>195</v>
      </c>
      <c r="E365" s="249" t="s">
        <v>20</v>
      </c>
      <c r="F365" s="250" t="s">
        <v>197</v>
      </c>
      <c r="G365" s="248"/>
      <c r="H365" s="251">
        <v>51.119999999999997</v>
      </c>
      <c r="I365" s="252"/>
      <c r="J365" s="252"/>
      <c r="K365" s="248"/>
      <c r="L365" s="248"/>
      <c r="M365" s="253"/>
      <c r="N365" s="254"/>
      <c r="O365" s="255"/>
      <c r="P365" s="255"/>
      <c r="Q365" s="255"/>
      <c r="R365" s="255"/>
      <c r="S365" s="255"/>
      <c r="T365" s="255"/>
      <c r="U365" s="255"/>
      <c r="V365" s="255"/>
      <c r="W365" s="255"/>
      <c r="X365" s="255"/>
      <c r="Y365" s="256"/>
      <c r="AT365" s="257" t="s">
        <v>195</v>
      </c>
      <c r="AU365" s="257" t="s">
        <v>88</v>
      </c>
      <c r="AV365" s="13" t="s">
        <v>129</v>
      </c>
      <c r="AW365" s="13" t="s">
        <v>5</v>
      </c>
      <c r="AX365" s="13" t="s">
        <v>86</v>
      </c>
      <c r="AY365" s="257" t="s">
        <v>183</v>
      </c>
    </row>
    <row r="366" s="1" customFormat="1" ht="16.5" customHeight="1">
      <c r="B366" s="39"/>
      <c r="C366" s="218" t="s">
        <v>514</v>
      </c>
      <c r="D366" s="294" t="s">
        <v>185</v>
      </c>
      <c r="E366" s="219" t="s">
        <v>515</v>
      </c>
      <c r="F366" s="220" t="s">
        <v>470</v>
      </c>
      <c r="G366" s="221" t="s">
        <v>224</v>
      </c>
      <c r="H366" s="222">
        <v>3.3900000000000001</v>
      </c>
      <c r="I366" s="223"/>
      <c r="J366" s="223"/>
      <c r="K366" s="224">
        <f>ROUND(P366*H366,2)</f>
        <v>0</v>
      </c>
      <c r="L366" s="220" t="s">
        <v>20</v>
      </c>
      <c r="M366" s="44"/>
      <c r="N366" s="225" t="s">
        <v>20</v>
      </c>
      <c r="O366" s="226" t="s">
        <v>47</v>
      </c>
      <c r="P366" s="227">
        <f>I366+J366</f>
        <v>0</v>
      </c>
      <c r="Q366" s="227">
        <f>ROUND(I366*H366,2)</f>
        <v>0</v>
      </c>
      <c r="R366" s="227">
        <f>ROUND(J366*H366,2)</f>
        <v>0</v>
      </c>
      <c r="S366" s="84"/>
      <c r="T366" s="228">
        <f>S366*H366</f>
        <v>0</v>
      </c>
      <c r="U366" s="228">
        <v>1.8480000000000001</v>
      </c>
      <c r="V366" s="228">
        <f>U366*H366</f>
        <v>6.2647200000000005</v>
      </c>
      <c r="W366" s="228">
        <v>0</v>
      </c>
      <c r="X366" s="228">
        <f>W366*H366</f>
        <v>0</v>
      </c>
      <c r="Y366" s="229" t="s">
        <v>20</v>
      </c>
      <c r="AR366" s="230" t="s">
        <v>129</v>
      </c>
      <c r="AT366" s="230" t="s">
        <v>185</v>
      </c>
      <c r="AU366" s="230" t="s">
        <v>88</v>
      </c>
      <c r="AY366" s="18" t="s">
        <v>183</v>
      </c>
      <c r="BE366" s="231">
        <f>IF(O366="základní",K366,0)</f>
        <v>0</v>
      </c>
      <c r="BF366" s="231">
        <f>IF(O366="snížená",K366,0)</f>
        <v>0</v>
      </c>
      <c r="BG366" s="231">
        <f>IF(O366="zákl. přenesená",K366,0)</f>
        <v>0</v>
      </c>
      <c r="BH366" s="231">
        <f>IF(O366="sníž. přenesená",K366,0)</f>
        <v>0</v>
      </c>
      <c r="BI366" s="231">
        <f>IF(O366="nulová",K366,0)</f>
        <v>0</v>
      </c>
      <c r="BJ366" s="18" t="s">
        <v>86</v>
      </c>
      <c r="BK366" s="231">
        <f>ROUND(P366*H366,2)</f>
        <v>0</v>
      </c>
      <c r="BL366" s="18" t="s">
        <v>129</v>
      </c>
      <c r="BM366" s="230" t="s">
        <v>516</v>
      </c>
    </row>
    <row r="367" s="1" customFormat="1">
      <c r="B367" s="39"/>
      <c r="C367" s="40"/>
      <c r="D367" s="232" t="s">
        <v>191</v>
      </c>
      <c r="E367" s="40"/>
      <c r="F367" s="233" t="s">
        <v>517</v>
      </c>
      <c r="G367" s="40"/>
      <c r="H367" s="40"/>
      <c r="I367" s="138"/>
      <c r="J367" s="138"/>
      <c r="K367" s="40"/>
      <c r="L367" s="40"/>
      <c r="M367" s="44"/>
      <c r="N367" s="234"/>
      <c r="O367" s="84"/>
      <c r="P367" s="84"/>
      <c r="Q367" s="84"/>
      <c r="R367" s="84"/>
      <c r="S367" s="84"/>
      <c r="T367" s="84"/>
      <c r="U367" s="84"/>
      <c r="V367" s="84"/>
      <c r="W367" s="84"/>
      <c r="X367" s="84"/>
      <c r="Y367" s="85"/>
      <c r="AT367" s="18" t="s">
        <v>191</v>
      </c>
      <c r="AU367" s="18" t="s">
        <v>88</v>
      </c>
    </row>
    <row r="368" s="1" customFormat="1">
      <c r="B368" s="39"/>
      <c r="C368" s="40"/>
      <c r="D368" s="232" t="s">
        <v>193</v>
      </c>
      <c r="E368" s="40"/>
      <c r="F368" s="235" t="s">
        <v>473</v>
      </c>
      <c r="G368" s="40"/>
      <c r="H368" s="40"/>
      <c r="I368" s="138"/>
      <c r="J368" s="138"/>
      <c r="K368" s="40"/>
      <c r="L368" s="40"/>
      <c r="M368" s="44"/>
      <c r="N368" s="234"/>
      <c r="O368" s="84"/>
      <c r="P368" s="84"/>
      <c r="Q368" s="84"/>
      <c r="R368" s="84"/>
      <c r="S368" s="84"/>
      <c r="T368" s="84"/>
      <c r="U368" s="84"/>
      <c r="V368" s="84"/>
      <c r="W368" s="84"/>
      <c r="X368" s="84"/>
      <c r="Y368" s="85"/>
      <c r="AT368" s="18" t="s">
        <v>193</v>
      </c>
      <c r="AU368" s="18" t="s">
        <v>88</v>
      </c>
    </row>
    <row r="369" s="1" customFormat="1">
      <c r="B369" s="39"/>
      <c r="C369" s="40"/>
      <c r="D369" s="232" t="s">
        <v>419</v>
      </c>
      <c r="E369" s="40"/>
      <c r="F369" s="235" t="s">
        <v>518</v>
      </c>
      <c r="G369" s="40"/>
      <c r="H369" s="40"/>
      <c r="I369" s="138"/>
      <c r="J369" s="138"/>
      <c r="K369" s="40"/>
      <c r="L369" s="40"/>
      <c r="M369" s="44"/>
      <c r="N369" s="234"/>
      <c r="O369" s="84"/>
      <c r="P369" s="84"/>
      <c r="Q369" s="84"/>
      <c r="R369" s="84"/>
      <c r="S369" s="84"/>
      <c r="T369" s="84"/>
      <c r="U369" s="84"/>
      <c r="V369" s="84"/>
      <c r="W369" s="84"/>
      <c r="X369" s="84"/>
      <c r="Y369" s="85"/>
      <c r="AT369" s="18" t="s">
        <v>419</v>
      </c>
      <c r="AU369" s="18" t="s">
        <v>88</v>
      </c>
    </row>
    <row r="370" s="12" customFormat="1">
      <c r="B370" s="236"/>
      <c r="C370" s="237"/>
      <c r="D370" s="232" t="s">
        <v>195</v>
      </c>
      <c r="E370" s="238" t="s">
        <v>20</v>
      </c>
      <c r="F370" s="239" t="s">
        <v>519</v>
      </c>
      <c r="G370" s="237"/>
      <c r="H370" s="240">
        <v>3.3900000000000001</v>
      </c>
      <c r="I370" s="241"/>
      <c r="J370" s="241"/>
      <c r="K370" s="237"/>
      <c r="L370" s="237"/>
      <c r="M370" s="242"/>
      <c r="N370" s="243"/>
      <c r="O370" s="244"/>
      <c r="P370" s="244"/>
      <c r="Q370" s="244"/>
      <c r="R370" s="244"/>
      <c r="S370" s="244"/>
      <c r="T370" s="244"/>
      <c r="U370" s="244"/>
      <c r="V370" s="244"/>
      <c r="W370" s="244"/>
      <c r="X370" s="244"/>
      <c r="Y370" s="245"/>
      <c r="AT370" s="246" t="s">
        <v>195</v>
      </c>
      <c r="AU370" s="246" t="s">
        <v>88</v>
      </c>
      <c r="AV370" s="12" t="s">
        <v>88</v>
      </c>
      <c r="AW370" s="12" t="s">
        <v>5</v>
      </c>
      <c r="AX370" s="12" t="s">
        <v>78</v>
      </c>
      <c r="AY370" s="246" t="s">
        <v>183</v>
      </c>
    </row>
    <row r="371" s="13" customFormat="1">
      <c r="B371" s="247"/>
      <c r="C371" s="248"/>
      <c r="D371" s="232" t="s">
        <v>195</v>
      </c>
      <c r="E371" s="249" t="s">
        <v>20</v>
      </c>
      <c r="F371" s="250" t="s">
        <v>197</v>
      </c>
      <c r="G371" s="248"/>
      <c r="H371" s="251">
        <v>3.3900000000000001</v>
      </c>
      <c r="I371" s="252"/>
      <c r="J371" s="252"/>
      <c r="K371" s="248"/>
      <c r="L371" s="248"/>
      <c r="M371" s="253"/>
      <c r="N371" s="254"/>
      <c r="O371" s="255"/>
      <c r="P371" s="255"/>
      <c r="Q371" s="255"/>
      <c r="R371" s="255"/>
      <c r="S371" s="255"/>
      <c r="T371" s="255"/>
      <c r="U371" s="255"/>
      <c r="V371" s="255"/>
      <c r="W371" s="255"/>
      <c r="X371" s="255"/>
      <c r="Y371" s="256"/>
      <c r="AT371" s="257" t="s">
        <v>195</v>
      </c>
      <c r="AU371" s="257" t="s">
        <v>88</v>
      </c>
      <c r="AV371" s="13" t="s">
        <v>129</v>
      </c>
      <c r="AW371" s="13" t="s">
        <v>5</v>
      </c>
      <c r="AX371" s="13" t="s">
        <v>86</v>
      </c>
      <c r="AY371" s="257" t="s">
        <v>183</v>
      </c>
    </row>
    <row r="372" s="11" customFormat="1" ht="22.8" customHeight="1">
      <c r="B372" s="201"/>
      <c r="C372" s="202"/>
      <c r="D372" s="203" t="s">
        <v>77</v>
      </c>
      <c r="E372" s="216" t="s">
        <v>246</v>
      </c>
      <c r="F372" s="216" t="s">
        <v>520</v>
      </c>
      <c r="G372" s="202"/>
      <c r="H372" s="202"/>
      <c r="I372" s="205"/>
      <c r="J372" s="205"/>
      <c r="K372" s="217">
        <f>BK372</f>
        <v>0</v>
      </c>
      <c r="L372" s="202"/>
      <c r="M372" s="207"/>
      <c r="N372" s="208"/>
      <c r="O372" s="209"/>
      <c r="P372" s="209"/>
      <c r="Q372" s="210">
        <f>SUM(Q373:Q379)</f>
        <v>0</v>
      </c>
      <c r="R372" s="210">
        <f>SUM(R373:R379)</f>
        <v>0</v>
      </c>
      <c r="S372" s="209"/>
      <c r="T372" s="211">
        <f>SUM(T373:T379)</f>
        <v>0</v>
      </c>
      <c r="U372" s="209"/>
      <c r="V372" s="211">
        <f>SUM(V373:V379)</f>
        <v>0</v>
      </c>
      <c r="W372" s="209"/>
      <c r="X372" s="211">
        <f>SUM(X373:X379)</f>
        <v>0</v>
      </c>
      <c r="Y372" s="212"/>
      <c r="AR372" s="213" t="s">
        <v>86</v>
      </c>
      <c r="AT372" s="214" t="s">
        <v>77</v>
      </c>
      <c r="AU372" s="214" t="s">
        <v>86</v>
      </c>
      <c r="AY372" s="213" t="s">
        <v>183</v>
      </c>
      <c r="BK372" s="215">
        <f>SUM(BK373:BK379)</f>
        <v>0</v>
      </c>
    </row>
    <row r="373" s="1" customFormat="1" ht="16.5" customHeight="1">
      <c r="B373" s="39"/>
      <c r="C373" s="218" t="s">
        <v>122</v>
      </c>
      <c r="D373" s="218" t="s">
        <v>185</v>
      </c>
      <c r="E373" s="219" t="s">
        <v>521</v>
      </c>
      <c r="F373" s="220" t="s">
        <v>522</v>
      </c>
      <c r="G373" s="221" t="s">
        <v>224</v>
      </c>
      <c r="H373" s="222">
        <v>1.2</v>
      </c>
      <c r="I373" s="223"/>
      <c r="J373" s="223"/>
      <c r="K373" s="224">
        <f>ROUND(P373*H373,2)</f>
        <v>0</v>
      </c>
      <c r="L373" s="220" t="s">
        <v>20</v>
      </c>
      <c r="M373" s="44"/>
      <c r="N373" s="225" t="s">
        <v>20</v>
      </c>
      <c r="O373" s="226" t="s">
        <v>47</v>
      </c>
      <c r="P373" s="227">
        <f>I373+J373</f>
        <v>0</v>
      </c>
      <c r="Q373" s="227">
        <f>ROUND(I373*H373,2)</f>
        <v>0</v>
      </c>
      <c r="R373" s="227">
        <f>ROUND(J373*H373,2)</f>
        <v>0</v>
      </c>
      <c r="S373" s="84"/>
      <c r="T373" s="228">
        <f>S373*H373</f>
        <v>0</v>
      </c>
      <c r="U373" s="228">
        <v>0</v>
      </c>
      <c r="V373" s="228">
        <f>U373*H373</f>
        <v>0</v>
      </c>
      <c r="W373" s="228">
        <v>0</v>
      </c>
      <c r="X373" s="228">
        <f>W373*H373</f>
        <v>0</v>
      </c>
      <c r="Y373" s="229" t="s">
        <v>20</v>
      </c>
      <c r="AR373" s="230" t="s">
        <v>129</v>
      </c>
      <c r="AT373" s="230" t="s">
        <v>185</v>
      </c>
      <c r="AU373" s="230" t="s">
        <v>88</v>
      </c>
      <c r="AY373" s="18" t="s">
        <v>183</v>
      </c>
      <c r="BE373" s="231">
        <f>IF(O373="základní",K373,0)</f>
        <v>0</v>
      </c>
      <c r="BF373" s="231">
        <f>IF(O373="snížená",K373,0)</f>
        <v>0</v>
      </c>
      <c r="BG373" s="231">
        <f>IF(O373="zákl. přenesená",K373,0)</f>
        <v>0</v>
      </c>
      <c r="BH373" s="231">
        <f>IF(O373="sníž. přenesená",K373,0)</f>
        <v>0</v>
      </c>
      <c r="BI373" s="231">
        <f>IF(O373="nulová",K373,0)</f>
        <v>0</v>
      </c>
      <c r="BJ373" s="18" t="s">
        <v>86</v>
      </c>
      <c r="BK373" s="231">
        <f>ROUND(P373*H373,2)</f>
        <v>0</v>
      </c>
      <c r="BL373" s="18" t="s">
        <v>129</v>
      </c>
      <c r="BM373" s="230" t="s">
        <v>523</v>
      </c>
    </row>
    <row r="374" s="1" customFormat="1">
      <c r="B374" s="39"/>
      <c r="C374" s="40"/>
      <c r="D374" s="232" t="s">
        <v>191</v>
      </c>
      <c r="E374" s="40"/>
      <c r="F374" s="233" t="s">
        <v>524</v>
      </c>
      <c r="G374" s="40"/>
      <c r="H374" s="40"/>
      <c r="I374" s="138"/>
      <c r="J374" s="138"/>
      <c r="K374" s="40"/>
      <c r="L374" s="40"/>
      <c r="M374" s="44"/>
      <c r="N374" s="234"/>
      <c r="O374" s="84"/>
      <c r="P374" s="84"/>
      <c r="Q374" s="84"/>
      <c r="R374" s="84"/>
      <c r="S374" s="84"/>
      <c r="T374" s="84"/>
      <c r="U374" s="84"/>
      <c r="V374" s="84"/>
      <c r="W374" s="84"/>
      <c r="X374" s="84"/>
      <c r="Y374" s="85"/>
      <c r="AT374" s="18" t="s">
        <v>191</v>
      </c>
      <c r="AU374" s="18" t="s">
        <v>88</v>
      </c>
    </row>
    <row r="375" s="12" customFormat="1">
      <c r="B375" s="236"/>
      <c r="C375" s="237"/>
      <c r="D375" s="232" t="s">
        <v>195</v>
      </c>
      <c r="E375" s="238" t="s">
        <v>20</v>
      </c>
      <c r="F375" s="239" t="s">
        <v>525</v>
      </c>
      <c r="G375" s="237"/>
      <c r="H375" s="240">
        <v>1.2</v>
      </c>
      <c r="I375" s="241"/>
      <c r="J375" s="241"/>
      <c r="K375" s="237"/>
      <c r="L375" s="237"/>
      <c r="M375" s="242"/>
      <c r="N375" s="243"/>
      <c r="O375" s="244"/>
      <c r="P375" s="244"/>
      <c r="Q375" s="244"/>
      <c r="R375" s="244"/>
      <c r="S375" s="244"/>
      <c r="T375" s="244"/>
      <c r="U375" s="244"/>
      <c r="V375" s="244"/>
      <c r="W375" s="244"/>
      <c r="X375" s="244"/>
      <c r="Y375" s="245"/>
      <c r="AT375" s="246" t="s">
        <v>195</v>
      </c>
      <c r="AU375" s="246" t="s">
        <v>88</v>
      </c>
      <c r="AV375" s="12" t="s">
        <v>88</v>
      </c>
      <c r="AW375" s="12" t="s">
        <v>5</v>
      </c>
      <c r="AX375" s="12" t="s">
        <v>78</v>
      </c>
      <c r="AY375" s="246" t="s">
        <v>183</v>
      </c>
    </row>
    <row r="376" s="13" customFormat="1">
      <c r="B376" s="247"/>
      <c r="C376" s="248"/>
      <c r="D376" s="232" t="s">
        <v>195</v>
      </c>
      <c r="E376" s="249" t="s">
        <v>20</v>
      </c>
      <c r="F376" s="250" t="s">
        <v>197</v>
      </c>
      <c r="G376" s="248"/>
      <c r="H376" s="251">
        <v>1.2</v>
      </c>
      <c r="I376" s="252"/>
      <c r="J376" s="252"/>
      <c r="K376" s="248"/>
      <c r="L376" s="248"/>
      <c r="M376" s="253"/>
      <c r="N376" s="254"/>
      <c r="O376" s="255"/>
      <c r="P376" s="255"/>
      <c r="Q376" s="255"/>
      <c r="R376" s="255"/>
      <c r="S376" s="255"/>
      <c r="T376" s="255"/>
      <c r="U376" s="255"/>
      <c r="V376" s="255"/>
      <c r="W376" s="255"/>
      <c r="X376" s="255"/>
      <c r="Y376" s="256"/>
      <c r="AT376" s="257" t="s">
        <v>195</v>
      </c>
      <c r="AU376" s="257" t="s">
        <v>88</v>
      </c>
      <c r="AV376" s="13" t="s">
        <v>129</v>
      </c>
      <c r="AW376" s="13" t="s">
        <v>5</v>
      </c>
      <c r="AX376" s="13" t="s">
        <v>86</v>
      </c>
      <c r="AY376" s="257" t="s">
        <v>183</v>
      </c>
    </row>
    <row r="377" s="1" customFormat="1" ht="16.5" customHeight="1">
      <c r="B377" s="39"/>
      <c r="C377" s="218" t="s">
        <v>526</v>
      </c>
      <c r="D377" s="218" t="s">
        <v>185</v>
      </c>
      <c r="E377" s="219" t="s">
        <v>527</v>
      </c>
      <c r="F377" s="220" t="s">
        <v>20</v>
      </c>
      <c r="G377" s="221" t="s">
        <v>528</v>
      </c>
      <c r="H377" s="222">
        <v>1</v>
      </c>
      <c r="I377" s="223"/>
      <c r="J377" s="223"/>
      <c r="K377" s="224">
        <f>ROUND(P377*H377,2)</f>
        <v>0</v>
      </c>
      <c r="L377" s="220" t="s">
        <v>20</v>
      </c>
      <c r="M377" s="44"/>
      <c r="N377" s="225" t="s">
        <v>20</v>
      </c>
      <c r="O377" s="226" t="s">
        <v>47</v>
      </c>
      <c r="P377" s="227">
        <f>I377+J377</f>
        <v>0</v>
      </c>
      <c r="Q377" s="227">
        <f>ROUND(I377*H377,2)</f>
        <v>0</v>
      </c>
      <c r="R377" s="227">
        <f>ROUND(J377*H377,2)</f>
        <v>0</v>
      </c>
      <c r="S377" s="84"/>
      <c r="T377" s="228">
        <f>S377*H377</f>
        <v>0</v>
      </c>
      <c r="U377" s="228">
        <v>0</v>
      </c>
      <c r="V377" s="228">
        <f>U377*H377</f>
        <v>0</v>
      </c>
      <c r="W377" s="228">
        <v>0</v>
      </c>
      <c r="X377" s="228">
        <f>W377*H377</f>
        <v>0</v>
      </c>
      <c r="Y377" s="229" t="s">
        <v>20</v>
      </c>
      <c r="AR377" s="230" t="s">
        <v>129</v>
      </c>
      <c r="AT377" s="230" t="s">
        <v>185</v>
      </c>
      <c r="AU377" s="230" t="s">
        <v>88</v>
      </c>
      <c r="AY377" s="18" t="s">
        <v>183</v>
      </c>
      <c r="BE377" s="231">
        <f>IF(O377="základní",K377,0)</f>
        <v>0</v>
      </c>
      <c r="BF377" s="231">
        <f>IF(O377="snížená",K377,0)</f>
        <v>0</v>
      </c>
      <c r="BG377" s="231">
        <f>IF(O377="zákl. přenesená",K377,0)</f>
        <v>0</v>
      </c>
      <c r="BH377" s="231">
        <f>IF(O377="sníž. přenesená",K377,0)</f>
        <v>0</v>
      </c>
      <c r="BI377" s="231">
        <f>IF(O377="nulová",K377,0)</f>
        <v>0</v>
      </c>
      <c r="BJ377" s="18" t="s">
        <v>86</v>
      </c>
      <c r="BK377" s="231">
        <f>ROUND(P377*H377,2)</f>
        <v>0</v>
      </c>
      <c r="BL377" s="18" t="s">
        <v>129</v>
      </c>
      <c r="BM377" s="230" t="s">
        <v>529</v>
      </c>
    </row>
    <row r="378" s="1" customFormat="1">
      <c r="B378" s="39"/>
      <c r="C378" s="40"/>
      <c r="D378" s="232" t="s">
        <v>191</v>
      </c>
      <c r="E378" s="40"/>
      <c r="F378" s="233" t="s">
        <v>530</v>
      </c>
      <c r="G378" s="40"/>
      <c r="H378" s="40"/>
      <c r="I378" s="138"/>
      <c r="J378" s="138"/>
      <c r="K378" s="40"/>
      <c r="L378" s="40"/>
      <c r="M378" s="44"/>
      <c r="N378" s="234"/>
      <c r="O378" s="84"/>
      <c r="P378" s="84"/>
      <c r="Q378" s="84"/>
      <c r="R378" s="84"/>
      <c r="S378" s="84"/>
      <c r="T378" s="84"/>
      <c r="U378" s="84"/>
      <c r="V378" s="84"/>
      <c r="W378" s="84"/>
      <c r="X378" s="84"/>
      <c r="Y378" s="85"/>
      <c r="AT378" s="18" t="s">
        <v>191</v>
      </c>
      <c r="AU378" s="18" t="s">
        <v>88</v>
      </c>
    </row>
    <row r="379" s="1" customFormat="1">
      <c r="B379" s="39"/>
      <c r="C379" s="40"/>
      <c r="D379" s="232" t="s">
        <v>419</v>
      </c>
      <c r="E379" s="40"/>
      <c r="F379" s="235" t="s">
        <v>531</v>
      </c>
      <c r="G379" s="40"/>
      <c r="H379" s="40"/>
      <c r="I379" s="138"/>
      <c r="J379" s="138"/>
      <c r="K379" s="40"/>
      <c r="L379" s="40"/>
      <c r="M379" s="44"/>
      <c r="N379" s="234"/>
      <c r="O379" s="84"/>
      <c r="P379" s="84"/>
      <c r="Q379" s="84"/>
      <c r="R379" s="84"/>
      <c r="S379" s="84"/>
      <c r="T379" s="84"/>
      <c r="U379" s="84"/>
      <c r="V379" s="84"/>
      <c r="W379" s="84"/>
      <c r="X379" s="84"/>
      <c r="Y379" s="85"/>
      <c r="AT379" s="18" t="s">
        <v>419</v>
      </c>
      <c r="AU379" s="18" t="s">
        <v>88</v>
      </c>
    </row>
    <row r="380" s="11" customFormat="1" ht="22.8" customHeight="1">
      <c r="B380" s="201"/>
      <c r="C380" s="202"/>
      <c r="D380" s="203" t="s">
        <v>77</v>
      </c>
      <c r="E380" s="216" t="s">
        <v>532</v>
      </c>
      <c r="F380" s="216" t="s">
        <v>533</v>
      </c>
      <c r="G380" s="202"/>
      <c r="H380" s="202"/>
      <c r="I380" s="205"/>
      <c r="J380" s="205"/>
      <c r="K380" s="217">
        <f>BK380</f>
        <v>0</v>
      </c>
      <c r="L380" s="202"/>
      <c r="M380" s="207"/>
      <c r="N380" s="208"/>
      <c r="O380" s="209"/>
      <c r="P380" s="209"/>
      <c r="Q380" s="210">
        <f>SUM(Q381:Q383)</f>
        <v>0</v>
      </c>
      <c r="R380" s="210">
        <f>SUM(R381:R383)</f>
        <v>0</v>
      </c>
      <c r="S380" s="209"/>
      <c r="T380" s="211">
        <f>SUM(T381:T383)</f>
        <v>0</v>
      </c>
      <c r="U380" s="209"/>
      <c r="V380" s="211">
        <f>SUM(V381:V383)</f>
        <v>0</v>
      </c>
      <c r="W380" s="209"/>
      <c r="X380" s="211">
        <f>SUM(X381:X383)</f>
        <v>0</v>
      </c>
      <c r="Y380" s="212"/>
      <c r="AR380" s="213" t="s">
        <v>86</v>
      </c>
      <c r="AT380" s="214" t="s">
        <v>77</v>
      </c>
      <c r="AU380" s="214" t="s">
        <v>86</v>
      </c>
      <c r="AY380" s="213" t="s">
        <v>183</v>
      </c>
      <c r="BK380" s="215">
        <f>SUM(BK381:BK383)</f>
        <v>0</v>
      </c>
    </row>
    <row r="381" s="1" customFormat="1" ht="24" customHeight="1">
      <c r="B381" s="39"/>
      <c r="C381" s="218" t="s">
        <v>534</v>
      </c>
      <c r="D381" s="260" t="s">
        <v>185</v>
      </c>
      <c r="E381" s="219" t="s">
        <v>535</v>
      </c>
      <c r="F381" s="220" t="s">
        <v>536</v>
      </c>
      <c r="G381" s="221" t="s">
        <v>416</v>
      </c>
      <c r="H381" s="222">
        <v>537.61199999999997</v>
      </c>
      <c r="I381" s="223"/>
      <c r="J381" s="223"/>
      <c r="K381" s="224">
        <f>ROUND(P381*H381,2)</f>
        <v>0</v>
      </c>
      <c r="L381" s="220" t="s">
        <v>189</v>
      </c>
      <c r="M381" s="44"/>
      <c r="N381" s="225" t="s">
        <v>20</v>
      </c>
      <c r="O381" s="226" t="s">
        <v>47</v>
      </c>
      <c r="P381" s="227">
        <f>I381+J381</f>
        <v>0</v>
      </c>
      <c r="Q381" s="227">
        <f>ROUND(I381*H381,2)</f>
        <v>0</v>
      </c>
      <c r="R381" s="227">
        <f>ROUND(J381*H381,2)</f>
        <v>0</v>
      </c>
      <c r="S381" s="84"/>
      <c r="T381" s="228">
        <f>S381*H381</f>
        <v>0</v>
      </c>
      <c r="U381" s="228">
        <v>0</v>
      </c>
      <c r="V381" s="228">
        <f>U381*H381</f>
        <v>0</v>
      </c>
      <c r="W381" s="228">
        <v>0</v>
      </c>
      <c r="X381" s="228">
        <f>W381*H381</f>
        <v>0</v>
      </c>
      <c r="Y381" s="229" t="s">
        <v>20</v>
      </c>
      <c r="AR381" s="230" t="s">
        <v>129</v>
      </c>
      <c r="AT381" s="230" t="s">
        <v>185</v>
      </c>
      <c r="AU381" s="230" t="s">
        <v>88</v>
      </c>
      <c r="AY381" s="18" t="s">
        <v>183</v>
      </c>
      <c r="BE381" s="231">
        <f>IF(O381="základní",K381,0)</f>
        <v>0</v>
      </c>
      <c r="BF381" s="231">
        <f>IF(O381="snížená",K381,0)</f>
        <v>0</v>
      </c>
      <c r="BG381" s="231">
        <f>IF(O381="zákl. přenesená",K381,0)</f>
        <v>0</v>
      </c>
      <c r="BH381" s="231">
        <f>IF(O381="sníž. přenesená",K381,0)</f>
        <v>0</v>
      </c>
      <c r="BI381" s="231">
        <f>IF(O381="nulová",K381,0)</f>
        <v>0</v>
      </c>
      <c r="BJ381" s="18" t="s">
        <v>86</v>
      </c>
      <c r="BK381" s="231">
        <f>ROUND(P381*H381,2)</f>
        <v>0</v>
      </c>
      <c r="BL381" s="18" t="s">
        <v>129</v>
      </c>
      <c r="BM381" s="230" t="s">
        <v>537</v>
      </c>
    </row>
    <row r="382" s="1" customFormat="1">
      <c r="B382" s="39"/>
      <c r="C382" s="40"/>
      <c r="D382" s="232" t="s">
        <v>191</v>
      </c>
      <c r="E382" s="40"/>
      <c r="F382" s="233" t="s">
        <v>538</v>
      </c>
      <c r="G382" s="40"/>
      <c r="H382" s="40"/>
      <c r="I382" s="138"/>
      <c r="J382" s="138"/>
      <c r="K382" s="40"/>
      <c r="L382" s="40"/>
      <c r="M382" s="44"/>
      <c r="N382" s="234"/>
      <c r="O382" s="84"/>
      <c r="P382" s="84"/>
      <c r="Q382" s="84"/>
      <c r="R382" s="84"/>
      <c r="S382" s="84"/>
      <c r="T382" s="84"/>
      <c r="U382" s="84"/>
      <c r="V382" s="84"/>
      <c r="W382" s="84"/>
      <c r="X382" s="84"/>
      <c r="Y382" s="85"/>
      <c r="AT382" s="18" t="s">
        <v>191</v>
      </c>
      <c r="AU382" s="18" t="s">
        <v>88</v>
      </c>
    </row>
    <row r="383" s="1" customFormat="1">
      <c r="B383" s="39"/>
      <c r="C383" s="40"/>
      <c r="D383" s="232" t="s">
        <v>193</v>
      </c>
      <c r="E383" s="40"/>
      <c r="F383" s="235" t="s">
        <v>539</v>
      </c>
      <c r="G383" s="40"/>
      <c r="H383" s="40"/>
      <c r="I383" s="138"/>
      <c r="J383" s="138"/>
      <c r="K383" s="40"/>
      <c r="L383" s="40"/>
      <c r="M383" s="44"/>
      <c r="N383" s="295"/>
      <c r="O383" s="296"/>
      <c r="P383" s="296"/>
      <c r="Q383" s="296"/>
      <c r="R383" s="296"/>
      <c r="S383" s="296"/>
      <c r="T383" s="296"/>
      <c r="U383" s="296"/>
      <c r="V383" s="296"/>
      <c r="W383" s="296"/>
      <c r="X383" s="296"/>
      <c r="Y383" s="297"/>
      <c r="AT383" s="18" t="s">
        <v>193</v>
      </c>
      <c r="AU383" s="18" t="s">
        <v>88</v>
      </c>
    </row>
    <row r="384" s="1" customFormat="1" ht="6.96" customHeight="1">
      <c r="B384" s="59"/>
      <c r="C384" s="60"/>
      <c r="D384" s="60"/>
      <c r="E384" s="60"/>
      <c r="F384" s="60"/>
      <c r="G384" s="60"/>
      <c r="H384" s="60"/>
      <c r="I384" s="165"/>
      <c r="J384" s="165"/>
      <c r="K384" s="60"/>
      <c r="L384" s="60"/>
      <c r="M384" s="44"/>
    </row>
  </sheetData>
  <sheetProtection sheet="1" autoFilter="0" formatColumns="0" formatRows="0" objects="1" scenarios="1" spinCount="100000" saltValue="5zSCKYE7wq6QJXz0XR0o4wcPrbqUH1BXi3EN+KanhXjxnab7Q2MXXmF8CmjjF3F5+RRAQ+CPYAdI9v5fz5KqkA==" hashValue="OQqDE56A+05GKZb+qvZSnPfLt64zrbJT32MAztm1Kg+b80tw5y89W2EKAVll0RDApXLoHTIW1hBrPjemzfs8AQ==" algorithmName="SHA-512" password="CC35"/>
  <autoFilter ref="C85:L383"/>
  <mergeCells count="9">
    <mergeCell ref="E7:H7"/>
    <mergeCell ref="E9:H9"/>
    <mergeCell ref="E18:H18"/>
    <mergeCell ref="E27:H27"/>
    <mergeCell ref="E50:H50"/>
    <mergeCell ref="E52:H52"/>
    <mergeCell ref="E76:H76"/>
    <mergeCell ref="E78:H78"/>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91</v>
      </c>
      <c r="AZ2" s="130" t="s">
        <v>540</v>
      </c>
      <c r="BA2" s="130" t="s">
        <v>20</v>
      </c>
      <c r="BB2" s="130" t="s">
        <v>20</v>
      </c>
      <c r="BC2" s="130" t="s">
        <v>541</v>
      </c>
      <c r="BD2" s="130" t="s">
        <v>88</v>
      </c>
    </row>
    <row r="3" ht="6.96" customHeight="1">
      <c r="B3" s="131"/>
      <c r="C3" s="132"/>
      <c r="D3" s="132"/>
      <c r="E3" s="132"/>
      <c r="F3" s="132"/>
      <c r="G3" s="132"/>
      <c r="H3" s="132"/>
      <c r="I3" s="133"/>
      <c r="J3" s="133"/>
      <c r="K3" s="132"/>
      <c r="L3" s="132"/>
      <c r="M3" s="21"/>
      <c r="AT3" s="18" t="s">
        <v>88</v>
      </c>
      <c r="AZ3" s="130" t="s">
        <v>542</v>
      </c>
      <c r="BA3" s="130" t="s">
        <v>20</v>
      </c>
      <c r="BB3" s="130" t="s">
        <v>20</v>
      </c>
      <c r="BC3" s="130" t="s">
        <v>205</v>
      </c>
      <c r="BD3" s="130" t="s">
        <v>88</v>
      </c>
    </row>
    <row r="4" ht="24.96" customHeight="1">
      <c r="B4" s="21"/>
      <c r="D4" s="134" t="s">
        <v>123</v>
      </c>
      <c r="M4" s="21"/>
      <c r="N4" s="135" t="s">
        <v>11</v>
      </c>
      <c r="AT4" s="18" t="s">
        <v>4</v>
      </c>
      <c r="AZ4" s="130" t="s">
        <v>543</v>
      </c>
      <c r="BA4" s="130" t="s">
        <v>20</v>
      </c>
      <c r="BB4" s="130" t="s">
        <v>20</v>
      </c>
      <c r="BC4" s="130" t="s">
        <v>395</v>
      </c>
      <c r="BD4" s="130" t="s">
        <v>88</v>
      </c>
    </row>
    <row r="5" ht="6.96" customHeight="1">
      <c r="B5" s="21"/>
      <c r="M5" s="21"/>
      <c r="AZ5" s="130" t="s">
        <v>544</v>
      </c>
      <c r="BA5" s="130" t="s">
        <v>20</v>
      </c>
      <c r="BB5" s="130" t="s">
        <v>20</v>
      </c>
      <c r="BC5" s="130" t="s">
        <v>264</v>
      </c>
      <c r="BD5" s="130" t="s">
        <v>88</v>
      </c>
    </row>
    <row r="6" ht="12" customHeight="1">
      <c r="B6" s="21"/>
      <c r="D6" s="136" t="s">
        <v>17</v>
      </c>
      <c r="M6" s="21"/>
      <c r="AZ6" s="130" t="s">
        <v>545</v>
      </c>
      <c r="BA6" s="130" t="s">
        <v>20</v>
      </c>
      <c r="BB6" s="130" t="s">
        <v>20</v>
      </c>
      <c r="BC6" s="130" t="s">
        <v>129</v>
      </c>
      <c r="BD6" s="130" t="s">
        <v>88</v>
      </c>
    </row>
    <row r="7" ht="16.5" customHeight="1">
      <c r="B7" s="21"/>
      <c r="E7" s="137" t="str">
        <f>'Rekapitulace stavby'!K6</f>
        <v>Trnávka,Trnava u Zlína, dílčí úpravy toku</v>
      </c>
      <c r="F7" s="136"/>
      <c r="G7" s="136"/>
      <c r="H7" s="136"/>
      <c r="M7" s="21"/>
      <c r="AZ7" s="130" t="s">
        <v>546</v>
      </c>
      <c r="BA7" s="130" t="s">
        <v>20</v>
      </c>
      <c r="BB7" s="130" t="s">
        <v>20</v>
      </c>
      <c r="BC7" s="130" t="s">
        <v>88</v>
      </c>
      <c r="BD7" s="130" t="s">
        <v>88</v>
      </c>
    </row>
    <row r="8" s="1" customFormat="1" ht="12" customHeight="1">
      <c r="B8" s="44"/>
      <c r="D8" s="136" t="s">
        <v>132</v>
      </c>
      <c r="I8" s="138"/>
      <c r="J8" s="138"/>
      <c r="M8" s="44"/>
    </row>
    <row r="9" s="1" customFormat="1" ht="36.96" customHeight="1">
      <c r="B9" s="44"/>
      <c r="E9" s="139" t="s">
        <v>547</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16.5" customHeight="1">
      <c r="B27" s="144"/>
      <c r="E27" s="145" t="s">
        <v>20</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ROUND(K84,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ROUND((SUM(BE84:BE174)),  2)</f>
        <v>0</v>
      </c>
      <c r="I35" s="154">
        <v>0.20999999999999999</v>
      </c>
      <c r="J35" s="138"/>
      <c r="K35" s="148">
        <f>ROUND(((SUM(BE84:BE174))*I35),  2)</f>
        <v>0</v>
      </c>
      <c r="M35" s="44"/>
    </row>
    <row r="36" s="1" customFormat="1" ht="14.4" customHeight="1">
      <c r="B36" s="44"/>
      <c r="E36" s="136" t="s">
        <v>48</v>
      </c>
      <c r="F36" s="148">
        <f>ROUND((SUM(BF84:BF174)),  2)</f>
        <v>0</v>
      </c>
      <c r="I36" s="154">
        <v>0.14999999999999999</v>
      </c>
      <c r="J36" s="138"/>
      <c r="K36" s="148">
        <f>ROUND(((SUM(BF84:BF174))*I36),  2)</f>
        <v>0</v>
      </c>
      <c r="M36" s="44"/>
    </row>
    <row r="37" hidden="1" s="1" customFormat="1" ht="14.4" customHeight="1">
      <c r="B37" s="44"/>
      <c r="E37" s="136" t="s">
        <v>49</v>
      </c>
      <c r="F37" s="148">
        <f>ROUND((SUM(BG84:BG174)),  2)</f>
        <v>0</v>
      </c>
      <c r="I37" s="154">
        <v>0.20999999999999999</v>
      </c>
      <c r="J37" s="138"/>
      <c r="K37" s="148">
        <f>0</f>
        <v>0</v>
      </c>
      <c r="M37" s="44"/>
    </row>
    <row r="38" hidden="1" s="1" customFormat="1" ht="14.4" customHeight="1">
      <c r="B38" s="44"/>
      <c r="E38" s="136" t="s">
        <v>50</v>
      </c>
      <c r="F38" s="148">
        <f>ROUND((SUM(BH84:BH174)),  2)</f>
        <v>0</v>
      </c>
      <c r="I38" s="154">
        <v>0.14999999999999999</v>
      </c>
      <c r="J38" s="138"/>
      <c r="K38" s="148">
        <f>0</f>
        <v>0</v>
      </c>
      <c r="M38" s="44"/>
    </row>
    <row r="39" hidden="1" s="1" customFormat="1" ht="14.4" customHeight="1">
      <c r="B39" s="44"/>
      <c r="E39" s="136" t="s">
        <v>51</v>
      </c>
      <c r="F39" s="148">
        <f>ROUND((SUM(BI84:BI174)),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18030-33XT-DM-SO01a - Kácení - SO 01</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Q84</f>
        <v>0</v>
      </c>
      <c r="J61" s="176">
        <f>R84</f>
        <v>0</v>
      </c>
      <c r="K61" s="102">
        <f>K84</f>
        <v>0</v>
      </c>
      <c r="L61" s="40"/>
      <c r="M61" s="44"/>
      <c r="AU61" s="18" t="s">
        <v>157</v>
      </c>
    </row>
    <row r="62" s="8" customFormat="1" ht="24.96" customHeight="1">
      <c r="B62" s="177"/>
      <c r="C62" s="178"/>
      <c r="D62" s="179" t="s">
        <v>158</v>
      </c>
      <c r="E62" s="180"/>
      <c r="F62" s="180"/>
      <c r="G62" s="180"/>
      <c r="H62" s="180"/>
      <c r="I62" s="181">
        <f>Q85</f>
        <v>0</v>
      </c>
      <c r="J62" s="181">
        <f>R85</f>
        <v>0</v>
      </c>
      <c r="K62" s="182">
        <f>K85</f>
        <v>0</v>
      </c>
      <c r="L62" s="178"/>
      <c r="M62" s="183"/>
    </row>
    <row r="63" s="9" customFormat="1" ht="19.92" customHeight="1">
      <c r="B63" s="184"/>
      <c r="C63" s="185"/>
      <c r="D63" s="186" t="s">
        <v>159</v>
      </c>
      <c r="E63" s="187"/>
      <c r="F63" s="187"/>
      <c r="G63" s="187"/>
      <c r="H63" s="187"/>
      <c r="I63" s="188">
        <f>Q86</f>
        <v>0</v>
      </c>
      <c r="J63" s="188">
        <f>R86</f>
        <v>0</v>
      </c>
      <c r="K63" s="189">
        <f>K86</f>
        <v>0</v>
      </c>
      <c r="L63" s="185"/>
      <c r="M63" s="190"/>
    </row>
    <row r="64" s="9" customFormat="1" ht="19.92" customHeight="1">
      <c r="B64" s="184"/>
      <c r="C64" s="185"/>
      <c r="D64" s="186" t="s">
        <v>162</v>
      </c>
      <c r="E64" s="187"/>
      <c r="F64" s="187"/>
      <c r="G64" s="187"/>
      <c r="H64" s="187"/>
      <c r="I64" s="188">
        <f>Q171</f>
        <v>0</v>
      </c>
      <c r="J64" s="188">
        <f>R171</f>
        <v>0</v>
      </c>
      <c r="K64" s="189">
        <f>K171</f>
        <v>0</v>
      </c>
      <c r="L64" s="185"/>
      <c r="M64" s="190"/>
    </row>
    <row r="65" s="1" customFormat="1" ht="21.84" customHeight="1">
      <c r="B65" s="39"/>
      <c r="C65" s="40"/>
      <c r="D65" s="40"/>
      <c r="E65" s="40"/>
      <c r="F65" s="40"/>
      <c r="G65" s="40"/>
      <c r="H65" s="40"/>
      <c r="I65" s="138"/>
      <c r="J65" s="138"/>
      <c r="K65" s="40"/>
      <c r="L65" s="40"/>
      <c r="M65" s="44"/>
    </row>
    <row r="66" s="1" customFormat="1" ht="6.96" customHeight="1">
      <c r="B66" s="59"/>
      <c r="C66" s="60"/>
      <c r="D66" s="60"/>
      <c r="E66" s="60"/>
      <c r="F66" s="60"/>
      <c r="G66" s="60"/>
      <c r="H66" s="60"/>
      <c r="I66" s="165"/>
      <c r="J66" s="165"/>
      <c r="K66" s="60"/>
      <c r="L66" s="60"/>
      <c r="M66" s="44"/>
    </row>
    <row r="70" s="1" customFormat="1" ht="6.96" customHeight="1">
      <c r="B70" s="61"/>
      <c r="C70" s="62"/>
      <c r="D70" s="62"/>
      <c r="E70" s="62"/>
      <c r="F70" s="62"/>
      <c r="G70" s="62"/>
      <c r="H70" s="62"/>
      <c r="I70" s="168"/>
      <c r="J70" s="168"/>
      <c r="K70" s="62"/>
      <c r="L70" s="62"/>
      <c r="M70" s="44"/>
    </row>
    <row r="71" s="1" customFormat="1" ht="24.96" customHeight="1">
      <c r="B71" s="39"/>
      <c r="C71" s="24" t="s">
        <v>163</v>
      </c>
      <c r="D71" s="40"/>
      <c r="E71" s="40"/>
      <c r="F71" s="40"/>
      <c r="G71" s="40"/>
      <c r="H71" s="40"/>
      <c r="I71" s="138"/>
      <c r="J71" s="138"/>
      <c r="K71" s="40"/>
      <c r="L71" s="40"/>
      <c r="M71" s="44"/>
    </row>
    <row r="72" s="1" customFormat="1" ht="6.96" customHeight="1">
      <c r="B72" s="39"/>
      <c r="C72" s="40"/>
      <c r="D72" s="40"/>
      <c r="E72" s="40"/>
      <c r="F72" s="40"/>
      <c r="G72" s="40"/>
      <c r="H72" s="40"/>
      <c r="I72" s="138"/>
      <c r="J72" s="138"/>
      <c r="K72" s="40"/>
      <c r="L72" s="40"/>
      <c r="M72" s="44"/>
    </row>
    <row r="73" s="1" customFormat="1" ht="12" customHeight="1">
      <c r="B73" s="39"/>
      <c r="C73" s="33" t="s">
        <v>17</v>
      </c>
      <c r="D73" s="40"/>
      <c r="E73" s="40"/>
      <c r="F73" s="40"/>
      <c r="G73" s="40"/>
      <c r="H73" s="40"/>
      <c r="I73" s="138"/>
      <c r="J73" s="138"/>
      <c r="K73" s="40"/>
      <c r="L73" s="40"/>
      <c r="M73" s="44"/>
    </row>
    <row r="74" s="1" customFormat="1" ht="16.5" customHeight="1">
      <c r="B74" s="39"/>
      <c r="C74" s="40"/>
      <c r="D74" s="40"/>
      <c r="E74" s="169" t="str">
        <f>E7</f>
        <v>Trnávka,Trnava u Zlína, dílčí úpravy toku</v>
      </c>
      <c r="F74" s="33"/>
      <c r="G74" s="33"/>
      <c r="H74" s="33"/>
      <c r="I74" s="138"/>
      <c r="J74" s="138"/>
      <c r="K74" s="40"/>
      <c r="L74" s="40"/>
      <c r="M74" s="44"/>
    </row>
    <row r="75" s="1" customFormat="1" ht="12" customHeight="1">
      <c r="B75" s="39"/>
      <c r="C75" s="33" t="s">
        <v>132</v>
      </c>
      <c r="D75" s="40"/>
      <c r="E75" s="40"/>
      <c r="F75" s="40"/>
      <c r="G75" s="40"/>
      <c r="H75" s="40"/>
      <c r="I75" s="138"/>
      <c r="J75" s="138"/>
      <c r="K75" s="40"/>
      <c r="L75" s="40"/>
      <c r="M75" s="44"/>
    </row>
    <row r="76" s="1" customFormat="1" ht="16.5" customHeight="1">
      <c r="B76" s="39"/>
      <c r="C76" s="40"/>
      <c r="D76" s="40"/>
      <c r="E76" s="69" t="str">
        <f>E9</f>
        <v>18030-33XT-DM-SO01a - Kácení - SO 01</v>
      </c>
      <c r="F76" s="40"/>
      <c r="G76" s="40"/>
      <c r="H76" s="40"/>
      <c r="I76" s="138"/>
      <c r="J76" s="138"/>
      <c r="K76" s="40"/>
      <c r="L76" s="40"/>
      <c r="M76" s="44"/>
    </row>
    <row r="77" s="1" customFormat="1" ht="6.96" customHeight="1">
      <c r="B77" s="39"/>
      <c r="C77" s="40"/>
      <c r="D77" s="40"/>
      <c r="E77" s="40"/>
      <c r="F77" s="40"/>
      <c r="G77" s="40"/>
      <c r="H77" s="40"/>
      <c r="I77" s="138"/>
      <c r="J77" s="138"/>
      <c r="K77" s="40"/>
      <c r="L77" s="40"/>
      <c r="M77" s="44"/>
    </row>
    <row r="78" s="1" customFormat="1" ht="12" customHeight="1">
      <c r="B78" s="39"/>
      <c r="C78" s="33" t="s">
        <v>22</v>
      </c>
      <c r="D78" s="40"/>
      <c r="E78" s="40"/>
      <c r="F78" s="28" t="str">
        <f>F12</f>
        <v>k.ú. Trnava u Zlína</v>
      </c>
      <c r="G78" s="40"/>
      <c r="H78" s="40"/>
      <c r="I78" s="141" t="s">
        <v>24</v>
      </c>
      <c r="J78" s="143" t="str">
        <f>IF(J12="","",J12)</f>
        <v>16. 9. 2019</v>
      </c>
      <c r="K78" s="40"/>
      <c r="L78" s="40"/>
      <c r="M78" s="44"/>
    </row>
    <row r="79" s="1" customFormat="1" ht="6.96" customHeight="1">
      <c r="B79" s="39"/>
      <c r="C79" s="40"/>
      <c r="D79" s="40"/>
      <c r="E79" s="40"/>
      <c r="F79" s="40"/>
      <c r="G79" s="40"/>
      <c r="H79" s="40"/>
      <c r="I79" s="138"/>
      <c r="J79" s="138"/>
      <c r="K79" s="40"/>
      <c r="L79" s="40"/>
      <c r="M79" s="44"/>
    </row>
    <row r="80" s="1" customFormat="1" ht="27.9" customHeight="1">
      <c r="B80" s="39"/>
      <c r="C80" s="33" t="s">
        <v>26</v>
      </c>
      <c r="D80" s="40"/>
      <c r="E80" s="40"/>
      <c r="F80" s="28" t="str">
        <f>E15</f>
        <v>Povodí Moravy, s.p.</v>
      </c>
      <c r="G80" s="40"/>
      <c r="H80" s="40"/>
      <c r="I80" s="141" t="s">
        <v>34</v>
      </c>
      <c r="J80" s="170" t="str">
        <f>E21</f>
        <v>Regioprojekt Brno, s.r.o</v>
      </c>
      <c r="K80" s="40"/>
      <c r="L80" s="40"/>
      <c r="M80" s="44"/>
    </row>
    <row r="81" s="1" customFormat="1" ht="15.15" customHeight="1">
      <c r="B81" s="39"/>
      <c r="C81" s="33" t="s">
        <v>32</v>
      </c>
      <c r="D81" s="40"/>
      <c r="E81" s="40"/>
      <c r="F81" s="28" t="str">
        <f>IF(E18="","",E18)</f>
        <v>Vyplň údaj</v>
      </c>
      <c r="G81" s="40"/>
      <c r="H81" s="40"/>
      <c r="I81" s="141" t="s">
        <v>38</v>
      </c>
      <c r="J81" s="170" t="str">
        <f>E24</f>
        <v>Ing. Michal Doubek</v>
      </c>
      <c r="K81" s="40"/>
      <c r="L81" s="40"/>
      <c r="M81" s="44"/>
    </row>
    <row r="82" s="1" customFormat="1" ht="10.32" customHeight="1">
      <c r="B82" s="39"/>
      <c r="C82" s="40"/>
      <c r="D82" s="40"/>
      <c r="E82" s="40"/>
      <c r="F82" s="40"/>
      <c r="G82" s="40"/>
      <c r="H82" s="40"/>
      <c r="I82" s="138"/>
      <c r="J82" s="138"/>
      <c r="K82" s="40"/>
      <c r="L82" s="40"/>
      <c r="M82" s="44"/>
    </row>
    <row r="83" s="10" customFormat="1" ht="29.28" customHeight="1">
      <c r="B83" s="191"/>
      <c r="C83" s="192" t="s">
        <v>164</v>
      </c>
      <c r="D83" s="193" t="s">
        <v>61</v>
      </c>
      <c r="E83" s="193" t="s">
        <v>57</v>
      </c>
      <c r="F83" s="193" t="s">
        <v>58</v>
      </c>
      <c r="G83" s="193" t="s">
        <v>165</v>
      </c>
      <c r="H83" s="193" t="s">
        <v>166</v>
      </c>
      <c r="I83" s="194" t="s">
        <v>167</v>
      </c>
      <c r="J83" s="194" t="s">
        <v>168</v>
      </c>
      <c r="K83" s="193" t="s">
        <v>156</v>
      </c>
      <c r="L83" s="195" t="s">
        <v>169</v>
      </c>
      <c r="M83" s="196"/>
      <c r="N83" s="92" t="s">
        <v>20</v>
      </c>
      <c r="O83" s="93" t="s">
        <v>46</v>
      </c>
      <c r="P83" s="93" t="s">
        <v>170</v>
      </c>
      <c r="Q83" s="93" t="s">
        <v>171</v>
      </c>
      <c r="R83" s="93" t="s">
        <v>172</v>
      </c>
      <c r="S83" s="93" t="s">
        <v>173</v>
      </c>
      <c r="T83" s="93" t="s">
        <v>174</v>
      </c>
      <c r="U83" s="93" t="s">
        <v>175</v>
      </c>
      <c r="V83" s="93" t="s">
        <v>176</v>
      </c>
      <c r="W83" s="93" t="s">
        <v>177</v>
      </c>
      <c r="X83" s="93" t="s">
        <v>178</v>
      </c>
      <c r="Y83" s="94" t="s">
        <v>179</v>
      </c>
    </row>
    <row r="84" s="1" customFormat="1" ht="22.8" customHeight="1">
      <c r="B84" s="39"/>
      <c r="C84" s="99" t="s">
        <v>180</v>
      </c>
      <c r="D84" s="40"/>
      <c r="E84" s="40"/>
      <c r="F84" s="40"/>
      <c r="G84" s="40"/>
      <c r="H84" s="40"/>
      <c r="I84" s="138"/>
      <c r="J84" s="138"/>
      <c r="K84" s="197">
        <f>BK84</f>
        <v>0</v>
      </c>
      <c r="L84" s="40"/>
      <c r="M84" s="44"/>
      <c r="N84" s="95"/>
      <c r="O84" s="96"/>
      <c r="P84" s="96"/>
      <c r="Q84" s="198">
        <f>Q85</f>
        <v>0</v>
      </c>
      <c r="R84" s="198">
        <f>R85</f>
        <v>0</v>
      </c>
      <c r="S84" s="96"/>
      <c r="T84" s="199">
        <f>T85</f>
        <v>0</v>
      </c>
      <c r="U84" s="96"/>
      <c r="V84" s="199">
        <f>V85</f>
        <v>0.030300000000000001</v>
      </c>
      <c r="W84" s="96"/>
      <c r="X84" s="199">
        <f>X85</f>
        <v>0</v>
      </c>
      <c r="Y84" s="97"/>
      <c r="AT84" s="18" t="s">
        <v>77</v>
      </c>
      <c r="AU84" s="18" t="s">
        <v>157</v>
      </c>
      <c r="BK84" s="200">
        <f>BK85</f>
        <v>0</v>
      </c>
    </row>
    <row r="85" s="11" customFormat="1" ht="25.92" customHeight="1">
      <c r="B85" s="201"/>
      <c r="C85" s="202"/>
      <c r="D85" s="203" t="s">
        <v>77</v>
      </c>
      <c r="E85" s="204" t="s">
        <v>181</v>
      </c>
      <c r="F85" s="204" t="s">
        <v>182</v>
      </c>
      <c r="G85" s="202"/>
      <c r="H85" s="202"/>
      <c r="I85" s="205"/>
      <c r="J85" s="205"/>
      <c r="K85" s="206">
        <f>BK85</f>
        <v>0</v>
      </c>
      <c r="L85" s="202"/>
      <c r="M85" s="207"/>
      <c r="N85" s="208"/>
      <c r="O85" s="209"/>
      <c r="P85" s="209"/>
      <c r="Q85" s="210">
        <f>Q86+Q171</f>
        <v>0</v>
      </c>
      <c r="R85" s="210">
        <f>R86+R171</f>
        <v>0</v>
      </c>
      <c r="S85" s="209"/>
      <c r="T85" s="211">
        <f>T86+T171</f>
        <v>0</v>
      </c>
      <c r="U85" s="209"/>
      <c r="V85" s="211">
        <f>V86+V171</f>
        <v>0.030300000000000001</v>
      </c>
      <c r="W85" s="209"/>
      <c r="X85" s="211">
        <f>X86+X171</f>
        <v>0</v>
      </c>
      <c r="Y85" s="212"/>
      <c r="AR85" s="213" t="s">
        <v>86</v>
      </c>
      <c r="AT85" s="214" t="s">
        <v>77</v>
      </c>
      <c r="AU85" s="214" t="s">
        <v>78</v>
      </c>
      <c r="AY85" s="213" t="s">
        <v>183</v>
      </c>
      <c r="BK85" s="215">
        <f>BK86+BK171</f>
        <v>0</v>
      </c>
    </row>
    <row r="86" s="11" customFormat="1" ht="22.8" customHeight="1">
      <c r="B86" s="201"/>
      <c r="C86" s="202"/>
      <c r="D86" s="203" t="s">
        <v>77</v>
      </c>
      <c r="E86" s="216" t="s">
        <v>86</v>
      </c>
      <c r="F86" s="216" t="s">
        <v>184</v>
      </c>
      <c r="G86" s="202"/>
      <c r="H86" s="202"/>
      <c r="I86" s="205"/>
      <c r="J86" s="205"/>
      <c r="K86" s="217">
        <f>BK86</f>
        <v>0</v>
      </c>
      <c r="L86" s="202"/>
      <c r="M86" s="207"/>
      <c r="N86" s="208"/>
      <c r="O86" s="209"/>
      <c r="P86" s="209"/>
      <c r="Q86" s="210">
        <f>SUM(Q87:Q170)</f>
        <v>0</v>
      </c>
      <c r="R86" s="210">
        <f>SUM(R87:R170)</f>
        <v>0</v>
      </c>
      <c r="S86" s="209"/>
      <c r="T86" s="211">
        <f>SUM(T87:T170)</f>
        <v>0</v>
      </c>
      <c r="U86" s="209"/>
      <c r="V86" s="211">
        <f>SUM(V87:V170)</f>
        <v>0.030300000000000001</v>
      </c>
      <c r="W86" s="209"/>
      <c r="X86" s="211">
        <f>SUM(X87:X170)</f>
        <v>0</v>
      </c>
      <c r="Y86" s="212"/>
      <c r="AR86" s="213" t="s">
        <v>86</v>
      </c>
      <c r="AT86" s="214" t="s">
        <v>77</v>
      </c>
      <c r="AU86" s="214" t="s">
        <v>86</v>
      </c>
      <c r="AY86" s="213" t="s">
        <v>183</v>
      </c>
      <c r="BK86" s="215">
        <f>SUM(BK87:BK170)</f>
        <v>0</v>
      </c>
    </row>
    <row r="87" s="1" customFormat="1" ht="24" customHeight="1">
      <c r="B87" s="39"/>
      <c r="C87" s="218" t="s">
        <v>86</v>
      </c>
      <c r="D87" s="218" t="s">
        <v>185</v>
      </c>
      <c r="E87" s="219" t="s">
        <v>548</v>
      </c>
      <c r="F87" s="220" t="s">
        <v>549</v>
      </c>
      <c r="G87" s="221" t="s">
        <v>367</v>
      </c>
      <c r="H87" s="222">
        <v>115</v>
      </c>
      <c r="I87" s="223"/>
      <c r="J87" s="223"/>
      <c r="K87" s="224">
        <f>ROUND(P87*H87,2)</f>
        <v>0</v>
      </c>
      <c r="L87" s="220" t="s">
        <v>189</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88</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550</v>
      </c>
    </row>
    <row r="88" s="1" customFormat="1">
      <c r="B88" s="39"/>
      <c r="C88" s="40"/>
      <c r="D88" s="232" t="s">
        <v>191</v>
      </c>
      <c r="E88" s="40"/>
      <c r="F88" s="233" t="s">
        <v>551</v>
      </c>
      <c r="G88" s="40"/>
      <c r="H88" s="40"/>
      <c r="I88" s="138"/>
      <c r="J88" s="138"/>
      <c r="K88" s="40"/>
      <c r="L88" s="40"/>
      <c r="M88" s="44"/>
      <c r="N88" s="234"/>
      <c r="O88" s="84"/>
      <c r="P88" s="84"/>
      <c r="Q88" s="84"/>
      <c r="R88" s="84"/>
      <c r="S88" s="84"/>
      <c r="T88" s="84"/>
      <c r="U88" s="84"/>
      <c r="V88" s="84"/>
      <c r="W88" s="84"/>
      <c r="X88" s="84"/>
      <c r="Y88" s="85"/>
      <c r="AT88" s="18" t="s">
        <v>191</v>
      </c>
      <c r="AU88" s="18" t="s">
        <v>88</v>
      </c>
    </row>
    <row r="89" s="1" customFormat="1">
      <c r="B89" s="39"/>
      <c r="C89" s="40"/>
      <c r="D89" s="232" t="s">
        <v>193</v>
      </c>
      <c r="E89" s="40"/>
      <c r="F89" s="235" t="s">
        <v>552</v>
      </c>
      <c r="G89" s="40"/>
      <c r="H89" s="40"/>
      <c r="I89" s="138"/>
      <c r="J89" s="138"/>
      <c r="K89" s="40"/>
      <c r="L89" s="40"/>
      <c r="M89" s="44"/>
      <c r="N89" s="234"/>
      <c r="O89" s="84"/>
      <c r="P89" s="84"/>
      <c r="Q89" s="84"/>
      <c r="R89" s="84"/>
      <c r="S89" s="84"/>
      <c r="T89" s="84"/>
      <c r="U89" s="84"/>
      <c r="V89" s="84"/>
      <c r="W89" s="84"/>
      <c r="X89" s="84"/>
      <c r="Y89" s="85"/>
      <c r="AT89" s="18" t="s">
        <v>193</v>
      </c>
      <c r="AU89" s="18" t="s">
        <v>88</v>
      </c>
    </row>
    <row r="90" s="12" customFormat="1">
      <c r="B90" s="236"/>
      <c r="C90" s="237"/>
      <c r="D90" s="232" t="s">
        <v>195</v>
      </c>
      <c r="E90" s="238" t="s">
        <v>20</v>
      </c>
      <c r="F90" s="239" t="s">
        <v>553</v>
      </c>
      <c r="G90" s="237"/>
      <c r="H90" s="240">
        <v>115</v>
      </c>
      <c r="I90" s="241"/>
      <c r="J90" s="241"/>
      <c r="K90" s="237"/>
      <c r="L90" s="237"/>
      <c r="M90" s="242"/>
      <c r="N90" s="243"/>
      <c r="O90" s="244"/>
      <c r="P90" s="244"/>
      <c r="Q90" s="244"/>
      <c r="R90" s="244"/>
      <c r="S90" s="244"/>
      <c r="T90" s="244"/>
      <c r="U90" s="244"/>
      <c r="V90" s="244"/>
      <c r="W90" s="244"/>
      <c r="X90" s="244"/>
      <c r="Y90" s="245"/>
      <c r="AT90" s="246" t="s">
        <v>195</v>
      </c>
      <c r="AU90" s="246" t="s">
        <v>88</v>
      </c>
      <c r="AV90" s="12" t="s">
        <v>88</v>
      </c>
      <c r="AW90" s="12" t="s">
        <v>5</v>
      </c>
      <c r="AX90" s="12" t="s">
        <v>78</v>
      </c>
      <c r="AY90" s="246" t="s">
        <v>183</v>
      </c>
    </row>
    <row r="91" s="13" customFormat="1">
      <c r="B91" s="247"/>
      <c r="C91" s="248"/>
      <c r="D91" s="232" t="s">
        <v>195</v>
      </c>
      <c r="E91" s="249" t="s">
        <v>540</v>
      </c>
      <c r="F91" s="250" t="s">
        <v>197</v>
      </c>
      <c r="G91" s="248"/>
      <c r="H91" s="251">
        <v>115</v>
      </c>
      <c r="I91" s="252"/>
      <c r="J91" s="252"/>
      <c r="K91" s="248"/>
      <c r="L91" s="248"/>
      <c r="M91" s="253"/>
      <c r="N91" s="254"/>
      <c r="O91" s="255"/>
      <c r="P91" s="255"/>
      <c r="Q91" s="255"/>
      <c r="R91" s="255"/>
      <c r="S91" s="255"/>
      <c r="T91" s="255"/>
      <c r="U91" s="255"/>
      <c r="V91" s="255"/>
      <c r="W91" s="255"/>
      <c r="X91" s="255"/>
      <c r="Y91" s="256"/>
      <c r="AT91" s="257" t="s">
        <v>195</v>
      </c>
      <c r="AU91" s="257" t="s">
        <v>88</v>
      </c>
      <c r="AV91" s="13" t="s">
        <v>129</v>
      </c>
      <c r="AW91" s="13" t="s">
        <v>5</v>
      </c>
      <c r="AX91" s="13" t="s">
        <v>86</v>
      </c>
      <c r="AY91" s="257" t="s">
        <v>183</v>
      </c>
    </row>
    <row r="92" s="1" customFormat="1" ht="24" customHeight="1">
      <c r="B92" s="39"/>
      <c r="C92" s="218" t="s">
        <v>88</v>
      </c>
      <c r="D92" s="260" t="s">
        <v>185</v>
      </c>
      <c r="E92" s="219" t="s">
        <v>554</v>
      </c>
      <c r="F92" s="220" t="s">
        <v>555</v>
      </c>
      <c r="G92" s="221" t="s">
        <v>367</v>
      </c>
      <c r="H92" s="222">
        <v>115</v>
      </c>
      <c r="I92" s="223"/>
      <c r="J92" s="223"/>
      <c r="K92" s="224">
        <f>ROUND(P92*H92,2)</f>
        <v>0</v>
      </c>
      <c r="L92" s="220" t="s">
        <v>189</v>
      </c>
      <c r="M92" s="44"/>
      <c r="N92" s="225" t="s">
        <v>20</v>
      </c>
      <c r="O92" s="226" t="s">
        <v>47</v>
      </c>
      <c r="P92" s="227">
        <f>I92+J92</f>
        <v>0</v>
      </c>
      <c r="Q92" s="227">
        <f>ROUND(I92*H92,2)</f>
        <v>0</v>
      </c>
      <c r="R92" s="227">
        <f>ROUND(J92*H92,2)</f>
        <v>0</v>
      </c>
      <c r="S92" s="84"/>
      <c r="T92" s="228">
        <f>S92*H92</f>
        <v>0</v>
      </c>
      <c r="U92" s="228">
        <v>0.00018000000000000001</v>
      </c>
      <c r="V92" s="228">
        <f>U92*H92</f>
        <v>0.0207</v>
      </c>
      <c r="W92" s="228">
        <v>0</v>
      </c>
      <c r="X92" s="228">
        <f>W92*H92</f>
        <v>0</v>
      </c>
      <c r="Y92" s="229" t="s">
        <v>20</v>
      </c>
      <c r="AR92" s="230" t="s">
        <v>129</v>
      </c>
      <c r="AT92" s="230" t="s">
        <v>185</v>
      </c>
      <c r="AU92" s="230" t="s">
        <v>88</v>
      </c>
      <c r="AY92" s="18" t="s">
        <v>183</v>
      </c>
      <c r="BE92" s="231">
        <f>IF(O92="základní",K92,0)</f>
        <v>0</v>
      </c>
      <c r="BF92" s="231">
        <f>IF(O92="snížená",K92,0)</f>
        <v>0</v>
      </c>
      <c r="BG92" s="231">
        <f>IF(O92="zákl. přenesená",K92,0)</f>
        <v>0</v>
      </c>
      <c r="BH92" s="231">
        <f>IF(O92="sníž. přenesená",K92,0)</f>
        <v>0</v>
      </c>
      <c r="BI92" s="231">
        <f>IF(O92="nulová",K92,0)</f>
        <v>0</v>
      </c>
      <c r="BJ92" s="18" t="s">
        <v>86</v>
      </c>
      <c r="BK92" s="231">
        <f>ROUND(P92*H92,2)</f>
        <v>0</v>
      </c>
      <c r="BL92" s="18" t="s">
        <v>129</v>
      </c>
      <c r="BM92" s="230" t="s">
        <v>556</v>
      </c>
    </row>
    <row r="93" s="1" customFormat="1">
      <c r="B93" s="39"/>
      <c r="C93" s="40"/>
      <c r="D93" s="232" t="s">
        <v>191</v>
      </c>
      <c r="E93" s="40"/>
      <c r="F93" s="233" t="s">
        <v>557</v>
      </c>
      <c r="G93" s="40"/>
      <c r="H93" s="40"/>
      <c r="I93" s="138"/>
      <c r="J93" s="138"/>
      <c r="K93" s="40"/>
      <c r="L93" s="40"/>
      <c r="M93" s="44"/>
      <c r="N93" s="234"/>
      <c r="O93" s="84"/>
      <c r="P93" s="84"/>
      <c r="Q93" s="84"/>
      <c r="R93" s="84"/>
      <c r="S93" s="84"/>
      <c r="T93" s="84"/>
      <c r="U93" s="84"/>
      <c r="V93" s="84"/>
      <c r="W93" s="84"/>
      <c r="X93" s="84"/>
      <c r="Y93" s="85"/>
      <c r="AT93" s="18" t="s">
        <v>191</v>
      </c>
      <c r="AU93" s="18" t="s">
        <v>88</v>
      </c>
    </row>
    <row r="94" s="1" customFormat="1">
      <c r="B94" s="39"/>
      <c r="C94" s="40"/>
      <c r="D94" s="232" t="s">
        <v>193</v>
      </c>
      <c r="E94" s="40"/>
      <c r="F94" s="235" t="s">
        <v>558</v>
      </c>
      <c r="G94" s="40"/>
      <c r="H94" s="40"/>
      <c r="I94" s="138"/>
      <c r="J94" s="138"/>
      <c r="K94" s="40"/>
      <c r="L94" s="40"/>
      <c r="M94" s="44"/>
      <c r="N94" s="234"/>
      <c r="O94" s="84"/>
      <c r="P94" s="84"/>
      <c r="Q94" s="84"/>
      <c r="R94" s="84"/>
      <c r="S94" s="84"/>
      <c r="T94" s="84"/>
      <c r="U94" s="84"/>
      <c r="V94" s="84"/>
      <c r="W94" s="84"/>
      <c r="X94" s="84"/>
      <c r="Y94" s="85"/>
      <c r="AT94" s="18" t="s">
        <v>193</v>
      </c>
      <c r="AU94" s="18" t="s">
        <v>88</v>
      </c>
    </row>
    <row r="95" s="12" customFormat="1">
      <c r="B95" s="236"/>
      <c r="C95" s="237"/>
      <c r="D95" s="232" t="s">
        <v>195</v>
      </c>
      <c r="E95" s="238" t="s">
        <v>20</v>
      </c>
      <c r="F95" s="239" t="s">
        <v>540</v>
      </c>
      <c r="G95" s="237"/>
      <c r="H95" s="240">
        <v>115</v>
      </c>
      <c r="I95" s="241"/>
      <c r="J95" s="241"/>
      <c r="K95" s="237"/>
      <c r="L95" s="237"/>
      <c r="M95" s="242"/>
      <c r="N95" s="243"/>
      <c r="O95" s="244"/>
      <c r="P95" s="244"/>
      <c r="Q95" s="244"/>
      <c r="R95" s="244"/>
      <c r="S95" s="244"/>
      <c r="T95" s="244"/>
      <c r="U95" s="244"/>
      <c r="V95" s="244"/>
      <c r="W95" s="244"/>
      <c r="X95" s="244"/>
      <c r="Y95" s="245"/>
      <c r="AT95" s="246" t="s">
        <v>195</v>
      </c>
      <c r="AU95" s="246" t="s">
        <v>88</v>
      </c>
      <c r="AV95" s="12" t="s">
        <v>88</v>
      </c>
      <c r="AW95" s="12" t="s">
        <v>5</v>
      </c>
      <c r="AX95" s="12" t="s">
        <v>78</v>
      </c>
      <c r="AY95" s="246" t="s">
        <v>183</v>
      </c>
    </row>
    <row r="96" s="13" customFormat="1">
      <c r="B96" s="247"/>
      <c r="C96" s="248"/>
      <c r="D96" s="232" t="s">
        <v>195</v>
      </c>
      <c r="E96" s="249" t="s">
        <v>20</v>
      </c>
      <c r="F96" s="250" t="s">
        <v>197</v>
      </c>
      <c r="G96" s="248"/>
      <c r="H96" s="251">
        <v>115</v>
      </c>
      <c r="I96" s="252"/>
      <c r="J96" s="252"/>
      <c r="K96" s="248"/>
      <c r="L96" s="248"/>
      <c r="M96" s="253"/>
      <c r="N96" s="254"/>
      <c r="O96" s="255"/>
      <c r="P96" s="255"/>
      <c r="Q96" s="255"/>
      <c r="R96" s="255"/>
      <c r="S96" s="255"/>
      <c r="T96" s="255"/>
      <c r="U96" s="255"/>
      <c r="V96" s="255"/>
      <c r="W96" s="255"/>
      <c r="X96" s="255"/>
      <c r="Y96" s="256"/>
      <c r="AT96" s="257" t="s">
        <v>195</v>
      </c>
      <c r="AU96" s="257" t="s">
        <v>88</v>
      </c>
      <c r="AV96" s="13" t="s">
        <v>129</v>
      </c>
      <c r="AW96" s="13" t="s">
        <v>5</v>
      </c>
      <c r="AX96" s="13" t="s">
        <v>86</v>
      </c>
      <c r="AY96" s="257" t="s">
        <v>183</v>
      </c>
    </row>
    <row r="97" s="1" customFormat="1" ht="24" customHeight="1">
      <c r="B97" s="39"/>
      <c r="C97" s="218" t="s">
        <v>205</v>
      </c>
      <c r="D97" s="260" t="s">
        <v>185</v>
      </c>
      <c r="E97" s="219" t="s">
        <v>559</v>
      </c>
      <c r="F97" s="220" t="s">
        <v>560</v>
      </c>
      <c r="G97" s="221" t="s">
        <v>200</v>
      </c>
      <c r="H97" s="222">
        <v>3</v>
      </c>
      <c r="I97" s="223"/>
      <c r="J97" s="223"/>
      <c r="K97" s="224">
        <f>ROUND(P97*H97,2)</f>
        <v>0</v>
      </c>
      <c r="L97" s="220" t="s">
        <v>189</v>
      </c>
      <c r="M97" s="44"/>
      <c r="N97" s="225" t="s">
        <v>20</v>
      </c>
      <c r="O97" s="226" t="s">
        <v>47</v>
      </c>
      <c r="P97" s="227">
        <f>I97+J97</f>
        <v>0</v>
      </c>
      <c r="Q97" s="227">
        <f>ROUND(I97*H97,2)</f>
        <v>0</v>
      </c>
      <c r="R97" s="227">
        <f>ROUND(J97*H97,2)</f>
        <v>0</v>
      </c>
      <c r="S97" s="84"/>
      <c r="T97" s="228">
        <f>S97*H97</f>
        <v>0</v>
      </c>
      <c r="U97" s="228">
        <v>0.00013999999999999999</v>
      </c>
      <c r="V97" s="228">
        <f>U97*H97</f>
        <v>0.00041999999999999996</v>
      </c>
      <c r="W97" s="228">
        <v>0</v>
      </c>
      <c r="X97" s="228">
        <f>W97*H97</f>
        <v>0</v>
      </c>
      <c r="Y97" s="229" t="s">
        <v>20</v>
      </c>
      <c r="AR97" s="230" t="s">
        <v>129</v>
      </c>
      <c r="AT97" s="230" t="s">
        <v>185</v>
      </c>
      <c r="AU97" s="230" t="s">
        <v>88</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561</v>
      </c>
    </row>
    <row r="98" s="1" customFormat="1">
      <c r="B98" s="39"/>
      <c r="C98" s="40"/>
      <c r="D98" s="232" t="s">
        <v>191</v>
      </c>
      <c r="E98" s="40"/>
      <c r="F98" s="233" t="s">
        <v>562</v>
      </c>
      <c r="G98" s="40"/>
      <c r="H98" s="40"/>
      <c r="I98" s="138"/>
      <c r="J98" s="138"/>
      <c r="K98" s="40"/>
      <c r="L98" s="40"/>
      <c r="M98" s="44"/>
      <c r="N98" s="234"/>
      <c r="O98" s="84"/>
      <c r="P98" s="84"/>
      <c r="Q98" s="84"/>
      <c r="R98" s="84"/>
      <c r="S98" s="84"/>
      <c r="T98" s="84"/>
      <c r="U98" s="84"/>
      <c r="V98" s="84"/>
      <c r="W98" s="84"/>
      <c r="X98" s="84"/>
      <c r="Y98" s="85"/>
      <c r="AT98" s="18" t="s">
        <v>191</v>
      </c>
      <c r="AU98" s="18" t="s">
        <v>88</v>
      </c>
    </row>
    <row r="99" s="1" customFormat="1">
      <c r="B99" s="39"/>
      <c r="C99" s="40"/>
      <c r="D99" s="232" t="s">
        <v>193</v>
      </c>
      <c r="E99" s="40"/>
      <c r="F99" s="235" t="s">
        <v>563</v>
      </c>
      <c r="G99" s="40"/>
      <c r="H99" s="40"/>
      <c r="I99" s="138"/>
      <c r="J99" s="138"/>
      <c r="K99" s="40"/>
      <c r="L99" s="40"/>
      <c r="M99" s="44"/>
      <c r="N99" s="234"/>
      <c r="O99" s="84"/>
      <c r="P99" s="84"/>
      <c r="Q99" s="84"/>
      <c r="R99" s="84"/>
      <c r="S99" s="84"/>
      <c r="T99" s="84"/>
      <c r="U99" s="84"/>
      <c r="V99" s="84"/>
      <c r="W99" s="84"/>
      <c r="X99" s="84"/>
      <c r="Y99" s="85"/>
      <c r="AT99" s="18" t="s">
        <v>193</v>
      </c>
      <c r="AU99" s="18" t="s">
        <v>88</v>
      </c>
    </row>
    <row r="100" s="12" customFormat="1">
      <c r="B100" s="236"/>
      <c r="C100" s="237"/>
      <c r="D100" s="232" t="s">
        <v>195</v>
      </c>
      <c r="E100" s="238" t="s">
        <v>20</v>
      </c>
      <c r="F100" s="239" t="s">
        <v>542</v>
      </c>
      <c r="G100" s="237"/>
      <c r="H100" s="240">
        <v>3</v>
      </c>
      <c r="I100" s="241"/>
      <c r="J100" s="241"/>
      <c r="K100" s="237"/>
      <c r="L100" s="237"/>
      <c r="M100" s="242"/>
      <c r="N100" s="243"/>
      <c r="O100" s="244"/>
      <c r="P100" s="244"/>
      <c r="Q100" s="244"/>
      <c r="R100" s="244"/>
      <c r="S100" s="244"/>
      <c r="T100" s="244"/>
      <c r="U100" s="244"/>
      <c r="V100" s="244"/>
      <c r="W100" s="244"/>
      <c r="X100" s="244"/>
      <c r="Y100" s="245"/>
      <c r="AT100" s="246" t="s">
        <v>195</v>
      </c>
      <c r="AU100" s="246" t="s">
        <v>88</v>
      </c>
      <c r="AV100" s="12" t="s">
        <v>88</v>
      </c>
      <c r="AW100" s="12" t="s">
        <v>5</v>
      </c>
      <c r="AX100" s="12" t="s">
        <v>78</v>
      </c>
      <c r="AY100" s="246" t="s">
        <v>183</v>
      </c>
    </row>
    <row r="101" s="13" customFormat="1">
      <c r="B101" s="247"/>
      <c r="C101" s="248"/>
      <c r="D101" s="232" t="s">
        <v>195</v>
      </c>
      <c r="E101" s="249" t="s">
        <v>20</v>
      </c>
      <c r="F101" s="250" t="s">
        <v>197</v>
      </c>
      <c r="G101" s="248"/>
      <c r="H101" s="251">
        <v>3</v>
      </c>
      <c r="I101" s="252"/>
      <c r="J101" s="252"/>
      <c r="K101" s="248"/>
      <c r="L101" s="248"/>
      <c r="M101" s="253"/>
      <c r="N101" s="254"/>
      <c r="O101" s="255"/>
      <c r="P101" s="255"/>
      <c r="Q101" s="255"/>
      <c r="R101" s="255"/>
      <c r="S101" s="255"/>
      <c r="T101" s="255"/>
      <c r="U101" s="255"/>
      <c r="V101" s="255"/>
      <c r="W101" s="255"/>
      <c r="X101" s="255"/>
      <c r="Y101" s="256"/>
      <c r="AT101" s="257" t="s">
        <v>195</v>
      </c>
      <c r="AU101" s="257" t="s">
        <v>88</v>
      </c>
      <c r="AV101" s="13" t="s">
        <v>129</v>
      </c>
      <c r="AW101" s="13" t="s">
        <v>5</v>
      </c>
      <c r="AX101" s="13" t="s">
        <v>86</v>
      </c>
      <c r="AY101" s="257" t="s">
        <v>183</v>
      </c>
    </row>
    <row r="102" s="1" customFormat="1" ht="24" customHeight="1">
      <c r="B102" s="39"/>
      <c r="C102" s="218" t="s">
        <v>129</v>
      </c>
      <c r="D102" s="260" t="s">
        <v>185</v>
      </c>
      <c r="E102" s="219" t="s">
        <v>564</v>
      </c>
      <c r="F102" s="220" t="s">
        <v>565</v>
      </c>
      <c r="G102" s="221" t="s">
        <v>200</v>
      </c>
      <c r="H102" s="222">
        <v>33</v>
      </c>
      <c r="I102" s="223"/>
      <c r="J102" s="223"/>
      <c r="K102" s="224">
        <f>ROUND(P102*H102,2)</f>
        <v>0</v>
      </c>
      <c r="L102" s="220" t="s">
        <v>189</v>
      </c>
      <c r="M102" s="44"/>
      <c r="N102" s="225" t="s">
        <v>20</v>
      </c>
      <c r="O102" s="226" t="s">
        <v>47</v>
      </c>
      <c r="P102" s="227">
        <f>I102+J102</f>
        <v>0</v>
      </c>
      <c r="Q102" s="227">
        <f>ROUND(I102*H102,2)</f>
        <v>0</v>
      </c>
      <c r="R102" s="227">
        <f>ROUND(J102*H102,2)</f>
        <v>0</v>
      </c>
      <c r="S102" s="84"/>
      <c r="T102" s="228">
        <f>S102*H102</f>
        <v>0</v>
      </c>
      <c r="U102" s="228">
        <v>0.00018000000000000001</v>
      </c>
      <c r="V102" s="228">
        <f>U102*H102</f>
        <v>0.00594</v>
      </c>
      <c r="W102" s="228">
        <v>0</v>
      </c>
      <c r="X102" s="228">
        <f>W102*H102</f>
        <v>0</v>
      </c>
      <c r="Y102" s="229" t="s">
        <v>20</v>
      </c>
      <c r="AR102" s="230" t="s">
        <v>129</v>
      </c>
      <c r="AT102" s="230" t="s">
        <v>185</v>
      </c>
      <c r="AU102" s="230" t="s">
        <v>88</v>
      </c>
      <c r="AY102" s="18" t="s">
        <v>183</v>
      </c>
      <c r="BE102" s="231">
        <f>IF(O102="základní",K102,0)</f>
        <v>0</v>
      </c>
      <c r="BF102" s="231">
        <f>IF(O102="snížená",K102,0)</f>
        <v>0</v>
      </c>
      <c r="BG102" s="231">
        <f>IF(O102="zákl. přenesená",K102,0)</f>
        <v>0</v>
      </c>
      <c r="BH102" s="231">
        <f>IF(O102="sníž. přenesená",K102,0)</f>
        <v>0</v>
      </c>
      <c r="BI102" s="231">
        <f>IF(O102="nulová",K102,0)</f>
        <v>0</v>
      </c>
      <c r="BJ102" s="18" t="s">
        <v>86</v>
      </c>
      <c r="BK102" s="231">
        <f>ROUND(P102*H102,2)</f>
        <v>0</v>
      </c>
      <c r="BL102" s="18" t="s">
        <v>129</v>
      </c>
      <c r="BM102" s="230" t="s">
        <v>566</v>
      </c>
    </row>
    <row r="103" s="1" customFormat="1">
      <c r="B103" s="39"/>
      <c r="C103" s="40"/>
      <c r="D103" s="232" t="s">
        <v>191</v>
      </c>
      <c r="E103" s="40"/>
      <c r="F103" s="233" t="s">
        <v>567</v>
      </c>
      <c r="G103" s="40"/>
      <c r="H103" s="40"/>
      <c r="I103" s="138"/>
      <c r="J103" s="138"/>
      <c r="K103" s="40"/>
      <c r="L103" s="40"/>
      <c r="M103" s="44"/>
      <c r="N103" s="234"/>
      <c r="O103" s="84"/>
      <c r="P103" s="84"/>
      <c r="Q103" s="84"/>
      <c r="R103" s="84"/>
      <c r="S103" s="84"/>
      <c r="T103" s="84"/>
      <c r="U103" s="84"/>
      <c r="V103" s="84"/>
      <c r="W103" s="84"/>
      <c r="X103" s="84"/>
      <c r="Y103" s="85"/>
      <c r="AT103" s="18" t="s">
        <v>191</v>
      </c>
      <c r="AU103" s="18" t="s">
        <v>88</v>
      </c>
    </row>
    <row r="104" s="1" customFormat="1">
      <c r="B104" s="39"/>
      <c r="C104" s="40"/>
      <c r="D104" s="232" t="s">
        <v>193</v>
      </c>
      <c r="E104" s="40"/>
      <c r="F104" s="235" t="s">
        <v>563</v>
      </c>
      <c r="G104" s="40"/>
      <c r="H104" s="40"/>
      <c r="I104" s="138"/>
      <c r="J104" s="138"/>
      <c r="K104" s="40"/>
      <c r="L104" s="40"/>
      <c r="M104" s="44"/>
      <c r="N104" s="234"/>
      <c r="O104" s="84"/>
      <c r="P104" s="84"/>
      <c r="Q104" s="84"/>
      <c r="R104" s="84"/>
      <c r="S104" s="84"/>
      <c r="T104" s="84"/>
      <c r="U104" s="84"/>
      <c r="V104" s="84"/>
      <c r="W104" s="84"/>
      <c r="X104" s="84"/>
      <c r="Y104" s="85"/>
      <c r="AT104" s="18" t="s">
        <v>193</v>
      </c>
      <c r="AU104" s="18" t="s">
        <v>88</v>
      </c>
    </row>
    <row r="105" s="12" customFormat="1">
      <c r="B105" s="236"/>
      <c r="C105" s="237"/>
      <c r="D105" s="232" t="s">
        <v>195</v>
      </c>
      <c r="E105" s="238" t="s">
        <v>20</v>
      </c>
      <c r="F105" s="239" t="s">
        <v>543</v>
      </c>
      <c r="G105" s="237"/>
      <c r="H105" s="240">
        <v>33</v>
      </c>
      <c r="I105" s="241"/>
      <c r="J105" s="241"/>
      <c r="K105" s="237"/>
      <c r="L105" s="237"/>
      <c r="M105" s="242"/>
      <c r="N105" s="243"/>
      <c r="O105" s="244"/>
      <c r="P105" s="244"/>
      <c r="Q105" s="244"/>
      <c r="R105" s="244"/>
      <c r="S105" s="244"/>
      <c r="T105" s="244"/>
      <c r="U105" s="244"/>
      <c r="V105" s="244"/>
      <c r="W105" s="244"/>
      <c r="X105" s="244"/>
      <c r="Y105" s="245"/>
      <c r="AT105" s="246" t="s">
        <v>195</v>
      </c>
      <c r="AU105" s="246" t="s">
        <v>88</v>
      </c>
      <c r="AV105" s="12" t="s">
        <v>88</v>
      </c>
      <c r="AW105" s="12" t="s">
        <v>5</v>
      </c>
      <c r="AX105" s="12" t="s">
        <v>78</v>
      </c>
      <c r="AY105" s="246" t="s">
        <v>183</v>
      </c>
    </row>
    <row r="106" s="13" customFormat="1">
      <c r="B106" s="247"/>
      <c r="C106" s="248"/>
      <c r="D106" s="232" t="s">
        <v>195</v>
      </c>
      <c r="E106" s="249" t="s">
        <v>20</v>
      </c>
      <c r="F106" s="250" t="s">
        <v>197</v>
      </c>
      <c r="G106" s="248"/>
      <c r="H106" s="251">
        <v>33</v>
      </c>
      <c r="I106" s="252"/>
      <c r="J106" s="252"/>
      <c r="K106" s="248"/>
      <c r="L106" s="248"/>
      <c r="M106" s="253"/>
      <c r="N106" s="254"/>
      <c r="O106" s="255"/>
      <c r="P106" s="255"/>
      <c r="Q106" s="255"/>
      <c r="R106" s="255"/>
      <c r="S106" s="255"/>
      <c r="T106" s="255"/>
      <c r="U106" s="255"/>
      <c r="V106" s="255"/>
      <c r="W106" s="255"/>
      <c r="X106" s="255"/>
      <c r="Y106" s="256"/>
      <c r="AT106" s="257" t="s">
        <v>195</v>
      </c>
      <c r="AU106" s="257" t="s">
        <v>88</v>
      </c>
      <c r="AV106" s="13" t="s">
        <v>129</v>
      </c>
      <c r="AW106" s="13" t="s">
        <v>5</v>
      </c>
      <c r="AX106" s="13" t="s">
        <v>86</v>
      </c>
      <c r="AY106" s="257" t="s">
        <v>183</v>
      </c>
    </row>
    <row r="107" s="1" customFormat="1" ht="24" customHeight="1">
      <c r="B107" s="39"/>
      <c r="C107" s="218" t="s">
        <v>127</v>
      </c>
      <c r="D107" s="260" t="s">
        <v>185</v>
      </c>
      <c r="E107" s="219" t="s">
        <v>568</v>
      </c>
      <c r="F107" s="220" t="s">
        <v>569</v>
      </c>
      <c r="G107" s="221" t="s">
        <v>200</v>
      </c>
      <c r="H107" s="222">
        <v>18</v>
      </c>
      <c r="I107" s="223"/>
      <c r="J107" s="223"/>
      <c r="K107" s="224">
        <f>ROUND(P107*H107,2)</f>
        <v>0</v>
      </c>
      <c r="L107" s="220" t="s">
        <v>189</v>
      </c>
      <c r="M107" s="44"/>
      <c r="N107" s="225" t="s">
        <v>20</v>
      </c>
      <c r="O107" s="226" t="s">
        <v>47</v>
      </c>
      <c r="P107" s="227">
        <f>I107+J107</f>
        <v>0</v>
      </c>
      <c r="Q107" s="227">
        <f>ROUND(I107*H107,2)</f>
        <v>0</v>
      </c>
      <c r="R107" s="227">
        <f>ROUND(J107*H107,2)</f>
        <v>0</v>
      </c>
      <c r="S107" s="84"/>
      <c r="T107" s="228">
        <f>S107*H107</f>
        <v>0</v>
      </c>
      <c r="U107" s="228">
        <v>0.00018000000000000001</v>
      </c>
      <c r="V107" s="228">
        <f>U107*H107</f>
        <v>0.0032400000000000003</v>
      </c>
      <c r="W107" s="228">
        <v>0</v>
      </c>
      <c r="X107" s="228">
        <f>W107*H107</f>
        <v>0</v>
      </c>
      <c r="Y107" s="229" t="s">
        <v>20</v>
      </c>
      <c r="AR107" s="230" t="s">
        <v>129</v>
      </c>
      <c r="AT107" s="230" t="s">
        <v>185</v>
      </c>
      <c r="AU107" s="230" t="s">
        <v>88</v>
      </c>
      <c r="AY107" s="18" t="s">
        <v>183</v>
      </c>
      <c r="BE107" s="231">
        <f>IF(O107="základní",K107,0)</f>
        <v>0</v>
      </c>
      <c r="BF107" s="231">
        <f>IF(O107="snížená",K107,0)</f>
        <v>0</v>
      </c>
      <c r="BG107" s="231">
        <f>IF(O107="zákl. přenesená",K107,0)</f>
        <v>0</v>
      </c>
      <c r="BH107" s="231">
        <f>IF(O107="sníž. přenesená",K107,0)</f>
        <v>0</v>
      </c>
      <c r="BI107" s="231">
        <f>IF(O107="nulová",K107,0)</f>
        <v>0</v>
      </c>
      <c r="BJ107" s="18" t="s">
        <v>86</v>
      </c>
      <c r="BK107" s="231">
        <f>ROUND(P107*H107,2)</f>
        <v>0</v>
      </c>
      <c r="BL107" s="18" t="s">
        <v>129</v>
      </c>
      <c r="BM107" s="230" t="s">
        <v>570</v>
      </c>
    </row>
    <row r="108" s="1" customFormat="1">
      <c r="B108" s="39"/>
      <c r="C108" s="40"/>
      <c r="D108" s="232" t="s">
        <v>191</v>
      </c>
      <c r="E108" s="40"/>
      <c r="F108" s="233" t="s">
        <v>571</v>
      </c>
      <c r="G108" s="40"/>
      <c r="H108" s="40"/>
      <c r="I108" s="138"/>
      <c r="J108" s="138"/>
      <c r="K108" s="40"/>
      <c r="L108" s="40"/>
      <c r="M108" s="44"/>
      <c r="N108" s="234"/>
      <c r="O108" s="84"/>
      <c r="P108" s="84"/>
      <c r="Q108" s="84"/>
      <c r="R108" s="84"/>
      <c r="S108" s="84"/>
      <c r="T108" s="84"/>
      <c r="U108" s="84"/>
      <c r="V108" s="84"/>
      <c r="W108" s="84"/>
      <c r="X108" s="84"/>
      <c r="Y108" s="85"/>
      <c r="AT108" s="18" t="s">
        <v>191</v>
      </c>
      <c r="AU108" s="18" t="s">
        <v>88</v>
      </c>
    </row>
    <row r="109" s="1" customFormat="1">
      <c r="B109" s="39"/>
      <c r="C109" s="40"/>
      <c r="D109" s="232" t="s">
        <v>193</v>
      </c>
      <c r="E109" s="40"/>
      <c r="F109" s="235" t="s">
        <v>563</v>
      </c>
      <c r="G109" s="40"/>
      <c r="H109" s="40"/>
      <c r="I109" s="138"/>
      <c r="J109" s="138"/>
      <c r="K109" s="40"/>
      <c r="L109" s="40"/>
      <c r="M109" s="44"/>
      <c r="N109" s="234"/>
      <c r="O109" s="84"/>
      <c r="P109" s="84"/>
      <c r="Q109" s="84"/>
      <c r="R109" s="84"/>
      <c r="S109" s="84"/>
      <c r="T109" s="84"/>
      <c r="U109" s="84"/>
      <c r="V109" s="84"/>
      <c r="W109" s="84"/>
      <c r="X109" s="84"/>
      <c r="Y109" s="85"/>
      <c r="AT109" s="18" t="s">
        <v>193</v>
      </c>
      <c r="AU109" s="18" t="s">
        <v>88</v>
      </c>
    </row>
    <row r="110" s="12" customFormat="1">
      <c r="B110" s="236"/>
      <c r="C110" s="237"/>
      <c r="D110" s="232" t="s">
        <v>195</v>
      </c>
      <c r="E110" s="238" t="s">
        <v>20</v>
      </c>
      <c r="F110" s="239" t="s">
        <v>572</v>
      </c>
      <c r="G110" s="237"/>
      <c r="H110" s="240">
        <v>18</v>
      </c>
      <c r="I110" s="241"/>
      <c r="J110" s="241"/>
      <c r="K110" s="237"/>
      <c r="L110" s="237"/>
      <c r="M110" s="242"/>
      <c r="N110" s="243"/>
      <c r="O110" s="244"/>
      <c r="P110" s="244"/>
      <c r="Q110" s="244"/>
      <c r="R110" s="244"/>
      <c r="S110" s="244"/>
      <c r="T110" s="244"/>
      <c r="U110" s="244"/>
      <c r="V110" s="244"/>
      <c r="W110" s="244"/>
      <c r="X110" s="244"/>
      <c r="Y110" s="245"/>
      <c r="AT110" s="246" t="s">
        <v>195</v>
      </c>
      <c r="AU110" s="246" t="s">
        <v>88</v>
      </c>
      <c r="AV110" s="12" t="s">
        <v>88</v>
      </c>
      <c r="AW110" s="12" t="s">
        <v>5</v>
      </c>
      <c r="AX110" s="12" t="s">
        <v>78</v>
      </c>
      <c r="AY110" s="246" t="s">
        <v>183</v>
      </c>
    </row>
    <row r="111" s="13" customFormat="1">
      <c r="B111" s="247"/>
      <c r="C111" s="248"/>
      <c r="D111" s="232" t="s">
        <v>195</v>
      </c>
      <c r="E111" s="249" t="s">
        <v>20</v>
      </c>
      <c r="F111" s="250" t="s">
        <v>197</v>
      </c>
      <c r="G111" s="248"/>
      <c r="H111" s="251">
        <v>18</v>
      </c>
      <c r="I111" s="252"/>
      <c r="J111" s="252"/>
      <c r="K111" s="248"/>
      <c r="L111" s="248"/>
      <c r="M111" s="253"/>
      <c r="N111" s="254"/>
      <c r="O111" s="255"/>
      <c r="P111" s="255"/>
      <c r="Q111" s="255"/>
      <c r="R111" s="255"/>
      <c r="S111" s="255"/>
      <c r="T111" s="255"/>
      <c r="U111" s="255"/>
      <c r="V111" s="255"/>
      <c r="W111" s="255"/>
      <c r="X111" s="255"/>
      <c r="Y111" s="256"/>
      <c r="AT111" s="257" t="s">
        <v>195</v>
      </c>
      <c r="AU111" s="257" t="s">
        <v>88</v>
      </c>
      <c r="AV111" s="13" t="s">
        <v>129</v>
      </c>
      <c r="AW111" s="13" t="s">
        <v>5</v>
      </c>
      <c r="AX111" s="13" t="s">
        <v>86</v>
      </c>
      <c r="AY111" s="257" t="s">
        <v>183</v>
      </c>
    </row>
    <row r="112" s="1" customFormat="1" ht="24" customHeight="1">
      <c r="B112" s="39"/>
      <c r="C112" s="218" t="s">
        <v>221</v>
      </c>
      <c r="D112" s="218" t="s">
        <v>185</v>
      </c>
      <c r="E112" s="219" t="s">
        <v>573</v>
      </c>
      <c r="F112" s="220" t="s">
        <v>574</v>
      </c>
      <c r="G112" s="221" t="s">
        <v>200</v>
      </c>
      <c r="H112" s="222">
        <v>33</v>
      </c>
      <c r="I112" s="223"/>
      <c r="J112" s="223"/>
      <c r="K112" s="224">
        <f>ROUND(P112*H112,2)</f>
        <v>0</v>
      </c>
      <c r="L112" s="220" t="s">
        <v>189</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88</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575</v>
      </c>
    </row>
    <row r="113" s="1" customFormat="1">
      <c r="B113" s="39"/>
      <c r="C113" s="40"/>
      <c r="D113" s="232" t="s">
        <v>191</v>
      </c>
      <c r="E113" s="40"/>
      <c r="F113" s="233" t="s">
        <v>576</v>
      </c>
      <c r="G113" s="40"/>
      <c r="H113" s="40"/>
      <c r="I113" s="138"/>
      <c r="J113" s="138"/>
      <c r="K113" s="40"/>
      <c r="L113" s="40"/>
      <c r="M113" s="44"/>
      <c r="N113" s="234"/>
      <c r="O113" s="84"/>
      <c r="P113" s="84"/>
      <c r="Q113" s="84"/>
      <c r="R113" s="84"/>
      <c r="S113" s="84"/>
      <c r="T113" s="84"/>
      <c r="U113" s="84"/>
      <c r="V113" s="84"/>
      <c r="W113" s="84"/>
      <c r="X113" s="84"/>
      <c r="Y113" s="85"/>
      <c r="AT113" s="18" t="s">
        <v>191</v>
      </c>
      <c r="AU113" s="18" t="s">
        <v>88</v>
      </c>
    </row>
    <row r="114" s="1" customFormat="1">
      <c r="B114" s="39"/>
      <c r="C114" s="40"/>
      <c r="D114" s="232" t="s">
        <v>193</v>
      </c>
      <c r="E114" s="40"/>
      <c r="F114" s="235" t="s">
        <v>577</v>
      </c>
      <c r="G114" s="40"/>
      <c r="H114" s="40"/>
      <c r="I114" s="138"/>
      <c r="J114" s="138"/>
      <c r="K114" s="40"/>
      <c r="L114" s="40"/>
      <c r="M114" s="44"/>
      <c r="N114" s="234"/>
      <c r="O114" s="84"/>
      <c r="P114" s="84"/>
      <c r="Q114" s="84"/>
      <c r="R114" s="84"/>
      <c r="S114" s="84"/>
      <c r="T114" s="84"/>
      <c r="U114" s="84"/>
      <c r="V114" s="84"/>
      <c r="W114" s="84"/>
      <c r="X114" s="84"/>
      <c r="Y114" s="85"/>
      <c r="AT114" s="18" t="s">
        <v>193</v>
      </c>
      <c r="AU114" s="18" t="s">
        <v>88</v>
      </c>
    </row>
    <row r="115" s="12" customFormat="1">
      <c r="B115" s="236"/>
      <c r="C115" s="237"/>
      <c r="D115" s="232" t="s">
        <v>195</v>
      </c>
      <c r="E115" s="238" t="s">
        <v>20</v>
      </c>
      <c r="F115" s="239" t="s">
        <v>578</v>
      </c>
      <c r="G115" s="237"/>
      <c r="H115" s="240">
        <v>33</v>
      </c>
      <c r="I115" s="241"/>
      <c r="J115" s="241"/>
      <c r="K115" s="237"/>
      <c r="L115" s="237"/>
      <c r="M115" s="242"/>
      <c r="N115" s="243"/>
      <c r="O115" s="244"/>
      <c r="P115" s="244"/>
      <c r="Q115" s="244"/>
      <c r="R115" s="244"/>
      <c r="S115" s="244"/>
      <c r="T115" s="244"/>
      <c r="U115" s="244"/>
      <c r="V115" s="244"/>
      <c r="W115" s="244"/>
      <c r="X115" s="244"/>
      <c r="Y115" s="245"/>
      <c r="AT115" s="246" t="s">
        <v>195</v>
      </c>
      <c r="AU115" s="246" t="s">
        <v>88</v>
      </c>
      <c r="AV115" s="12" t="s">
        <v>88</v>
      </c>
      <c r="AW115" s="12" t="s">
        <v>5</v>
      </c>
      <c r="AX115" s="12" t="s">
        <v>78</v>
      </c>
      <c r="AY115" s="246" t="s">
        <v>183</v>
      </c>
    </row>
    <row r="116" s="13" customFormat="1">
      <c r="B116" s="247"/>
      <c r="C116" s="248"/>
      <c r="D116" s="232" t="s">
        <v>195</v>
      </c>
      <c r="E116" s="249" t="s">
        <v>543</v>
      </c>
      <c r="F116" s="250" t="s">
        <v>197</v>
      </c>
      <c r="G116" s="248"/>
      <c r="H116" s="251">
        <v>33</v>
      </c>
      <c r="I116" s="252"/>
      <c r="J116" s="252"/>
      <c r="K116" s="248"/>
      <c r="L116" s="248"/>
      <c r="M116" s="253"/>
      <c r="N116" s="254"/>
      <c r="O116" s="255"/>
      <c r="P116" s="255"/>
      <c r="Q116" s="255"/>
      <c r="R116" s="255"/>
      <c r="S116" s="255"/>
      <c r="T116" s="255"/>
      <c r="U116" s="255"/>
      <c r="V116" s="255"/>
      <c r="W116" s="255"/>
      <c r="X116" s="255"/>
      <c r="Y116" s="256"/>
      <c r="AT116" s="257" t="s">
        <v>195</v>
      </c>
      <c r="AU116" s="257" t="s">
        <v>88</v>
      </c>
      <c r="AV116" s="13" t="s">
        <v>129</v>
      </c>
      <c r="AW116" s="13" t="s">
        <v>5</v>
      </c>
      <c r="AX116" s="13" t="s">
        <v>86</v>
      </c>
      <c r="AY116" s="257" t="s">
        <v>183</v>
      </c>
    </row>
    <row r="117" s="1" customFormat="1" ht="24" customHeight="1">
      <c r="B117" s="39"/>
      <c r="C117" s="218" t="s">
        <v>230</v>
      </c>
      <c r="D117" s="218" t="s">
        <v>185</v>
      </c>
      <c r="E117" s="219" t="s">
        <v>579</v>
      </c>
      <c r="F117" s="220" t="s">
        <v>580</v>
      </c>
      <c r="G117" s="221" t="s">
        <v>200</v>
      </c>
      <c r="H117" s="222">
        <v>12</v>
      </c>
      <c r="I117" s="223"/>
      <c r="J117" s="223"/>
      <c r="K117" s="224">
        <f>ROUND(P117*H117,2)</f>
        <v>0</v>
      </c>
      <c r="L117" s="220" t="s">
        <v>189</v>
      </c>
      <c r="M117" s="44"/>
      <c r="N117" s="225" t="s">
        <v>20</v>
      </c>
      <c r="O117" s="226" t="s">
        <v>47</v>
      </c>
      <c r="P117" s="227">
        <f>I117+J117</f>
        <v>0</v>
      </c>
      <c r="Q117" s="227">
        <f>ROUND(I117*H117,2)</f>
        <v>0</v>
      </c>
      <c r="R117" s="227">
        <f>ROUND(J117*H117,2)</f>
        <v>0</v>
      </c>
      <c r="S117" s="84"/>
      <c r="T117" s="228">
        <f>S117*H117</f>
        <v>0</v>
      </c>
      <c r="U117" s="228">
        <v>0</v>
      </c>
      <c r="V117" s="228">
        <f>U117*H117</f>
        <v>0</v>
      </c>
      <c r="W117" s="228">
        <v>0</v>
      </c>
      <c r="X117" s="228">
        <f>W117*H117</f>
        <v>0</v>
      </c>
      <c r="Y117" s="229" t="s">
        <v>20</v>
      </c>
      <c r="AR117" s="230" t="s">
        <v>129</v>
      </c>
      <c r="AT117" s="230" t="s">
        <v>185</v>
      </c>
      <c r="AU117" s="230" t="s">
        <v>88</v>
      </c>
      <c r="AY117" s="18" t="s">
        <v>183</v>
      </c>
      <c r="BE117" s="231">
        <f>IF(O117="základní",K117,0)</f>
        <v>0</v>
      </c>
      <c r="BF117" s="231">
        <f>IF(O117="snížená",K117,0)</f>
        <v>0</v>
      </c>
      <c r="BG117" s="231">
        <f>IF(O117="zákl. přenesená",K117,0)</f>
        <v>0</v>
      </c>
      <c r="BH117" s="231">
        <f>IF(O117="sníž. přenesená",K117,0)</f>
        <v>0</v>
      </c>
      <c r="BI117" s="231">
        <f>IF(O117="nulová",K117,0)</f>
        <v>0</v>
      </c>
      <c r="BJ117" s="18" t="s">
        <v>86</v>
      </c>
      <c r="BK117" s="231">
        <f>ROUND(P117*H117,2)</f>
        <v>0</v>
      </c>
      <c r="BL117" s="18" t="s">
        <v>129</v>
      </c>
      <c r="BM117" s="230" t="s">
        <v>581</v>
      </c>
    </row>
    <row r="118" s="1" customFormat="1">
      <c r="B118" s="39"/>
      <c r="C118" s="40"/>
      <c r="D118" s="232" t="s">
        <v>191</v>
      </c>
      <c r="E118" s="40"/>
      <c r="F118" s="233" t="s">
        <v>582</v>
      </c>
      <c r="G118" s="40"/>
      <c r="H118" s="40"/>
      <c r="I118" s="138"/>
      <c r="J118" s="138"/>
      <c r="K118" s="40"/>
      <c r="L118" s="40"/>
      <c r="M118" s="44"/>
      <c r="N118" s="234"/>
      <c r="O118" s="84"/>
      <c r="P118" s="84"/>
      <c r="Q118" s="84"/>
      <c r="R118" s="84"/>
      <c r="S118" s="84"/>
      <c r="T118" s="84"/>
      <c r="U118" s="84"/>
      <c r="V118" s="84"/>
      <c r="W118" s="84"/>
      <c r="X118" s="84"/>
      <c r="Y118" s="85"/>
      <c r="AT118" s="18" t="s">
        <v>191</v>
      </c>
      <c r="AU118" s="18" t="s">
        <v>88</v>
      </c>
    </row>
    <row r="119" s="1" customFormat="1">
      <c r="B119" s="39"/>
      <c r="C119" s="40"/>
      <c r="D119" s="232" t="s">
        <v>193</v>
      </c>
      <c r="E119" s="40"/>
      <c r="F119" s="235" t="s">
        <v>577</v>
      </c>
      <c r="G119" s="40"/>
      <c r="H119" s="40"/>
      <c r="I119" s="138"/>
      <c r="J119" s="138"/>
      <c r="K119" s="40"/>
      <c r="L119" s="40"/>
      <c r="M119" s="44"/>
      <c r="N119" s="234"/>
      <c r="O119" s="84"/>
      <c r="P119" s="84"/>
      <c r="Q119" s="84"/>
      <c r="R119" s="84"/>
      <c r="S119" s="84"/>
      <c r="T119" s="84"/>
      <c r="U119" s="84"/>
      <c r="V119" s="84"/>
      <c r="W119" s="84"/>
      <c r="X119" s="84"/>
      <c r="Y119" s="85"/>
      <c r="AT119" s="18" t="s">
        <v>193</v>
      </c>
      <c r="AU119" s="18" t="s">
        <v>88</v>
      </c>
    </row>
    <row r="120" s="12" customFormat="1">
      <c r="B120" s="236"/>
      <c r="C120" s="237"/>
      <c r="D120" s="232" t="s">
        <v>195</v>
      </c>
      <c r="E120" s="238" t="s">
        <v>20</v>
      </c>
      <c r="F120" s="239" t="s">
        <v>583</v>
      </c>
      <c r="G120" s="237"/>
      <c r="H120" s="240">
        <v>12</v>
      </c>
      <c r="I120" s="241"/>
      <c r="J120" s="241"/>
      <c r="K120" s="237"/>
      <c r="L120" s="237"/>
      <c r="M120" s="242"/>
      <c r="N120" s="243"/>
      <c r="O120" s="244"/>
      <c r="P120" s="244"/>
      <c r="Q120" s="244"/>
      <c r="R120" s="244"/>
      <c r="S120" s="244"/>
      <c r="T120" s="244"/>
      <c r="U120" s="244"/>
      <c r="V120" s="244"/>
      <c r="W120" s="244"/>
      <c r="X120" s="244"/>
      <c r="Y120" s="245"/>
      <c r="AT120" s="246" t="s">
        <v>195</v>
      </c>
      <c r="AU120" s="246" t="s">
        <v>88</v>
      </c>
      <c r="AV120" s="12" t="s">
        <v>88</v>
      </c>
      <c r="AW120" s="12" t="s">
        <v>5</v>
      </c>
      <c r="AX120" s="12" t="s">
        <v>78</v>
      </c>
      <c r="AY120" s="246" t="s">
        <v>183</v>
      </c>
    </row>
    <row r="121" s="13" customFormat="1">
      <c r="B121" s="247"/>
      <c r="C121" s="248"/>
      <c r="D121" s="232" t="s">
        <v>195</v>
      </c>
      <c r="E121" s="249" t="s">
        <v>544</v>
      </c>
      <c r="F121" s="250" t="s">
        <v>197</v>
      </c>
      <c r="G121" s="248"/>
      <c r="H121" s="251">
        <v>12</v>
      </c>
      <c r="I121" s="252"/>
      <c r="J121" s="252"/>
      <c r="K121" s="248"/>
      <c r="L121" s="248"/>
      <c r="M121" s="253"/>
      <c r="N121" s="254"/>
      <c r="O121" s="255"/>
      <c r="P121" s="255"/>
      <c r="Q121" s="255"/>
      <c r="R121" s="255"/>
      <c r="S121" s="255"/>
      <c r="T121" s="255"/>
      <c r="U121" s="255"/>
      <c r="V121" s="255"/>
      <c r="W121" s="255"/>
      <c r="X121" s="255"/>
      <c r="Y121" s="256"/>
      <c r="AT121" s="257" t="s">
        <v>195</v>
      </c>
      <c r="AU121" s="257" t="s">
        <v>88</v>
      </c>
      <c r="AV121" s="13" t="s">
        <v>129</v>
      </c>
      <c r="AW121" s="13" t="s">
        <v>5</v>
      </c>
      <c r="AX121" s="13" t="s">
        <v>86</v>
      </c>
      <c r="AY121" s="257" t="s">
        <v>183</v>
      </c>
    </row>
    <row r="122" s="1" customFormat="1" ht="24" customHeight="1">
      <c r="B122" s="39"/>
      <c r="C122" s="218" t="s">
        <v>236</v>
      </c>
      <c r="D122" s="218" t="s">
        <v>185</v>
      </c>
      <c r="E122" s="219" t="s">
        <v>584</v>
      </c>
      <c r="F122" s="220" t="s">
        <v>585</v>
      </c>
      <c r="G122" s="221" t="s">
        <v>200</v>
      </c>
      <c r="H122" s="222">
        <v>4</v>
      </c>
      <c r="I122" s="223"/>
      <c r="J122" s="223"/>
      <c r="K122" s="224">
        <f>ROUND(P122*H122,2)</f>
        <v>0</v>
      </c>
      <c r="L122" s="220" t="s">
        <v>189</v>
      </c>
      <c r="M122" s="44"/>
      <c r="N122" s="225" t="s">
        <v>20</v>
      </c>
      <c r="O122" s="226" t="s">
        <v>47</v>
      </c>
      <c r="P122" s="227">
        <f>I122+J122</f>
        <v>0</v>
      </c>
      <c r="Q122" s="227">
        <f>ROUND(I122*H122,2)</f>
        <v>0</v>
      </c>
      <c r="R122" s="227">
        <f>ROUND(J122*H122,2)</f>
        <v>0</v>
      </c>
      <c r="S122" s="84"/>
      <c r="T122" s="228">
        <f>S122*H122</f>
        <v>0</v>
      </c>
      <c r="U122" s="228">
        <v>0</v>
      </c>
      <c r="V122" s="228">
        <f>U122*H122</f>
        <v>0</v>
      </c>
      <c r="W122" s="228">
        <v>0</v>
      </c>
      <c r="X122" s="228">
        <f>W122*H122</f>
        <v>0</v>
      </c>
      <c r="Y122" s="229" t="s">
        <v>20</v>
      </c>
      <c r="AR122" s="230" t="s">
        <v>129</v>
      </c>
      <c r="AT122" s="230" t="s">
        <v>185</v>
      </c>
      <c r="AU122" s="230" t="s">
        <v>88</v>
      </c>
      <c r="AY122" s="18" t="s">
        <v>183</v>
      </c>
      <c r="BE122" s="231">
        <f>IF(O122="základní",K122,0)</f>
        <v>0</v>
      </c>
      <c r="BF122" s="231">
        <f>IF(O122="snížená",K122,0)</f>
        <v>0</v>
      </c>
      <c r="BG122" s="231">
        <f>IF(O122="zákl. přenesená",K122,0)</f>
        <v>0</v>
      </c>
      <c r="BH122" s="231">
        <f>IF(O122="sníž. přenesená",K122,0)</f>
        <v>0</v>
      </c>
      <c r="BI122" s="231">
        <f>IF(O122="nulová",K122,0)</f>
        <v>0</v>
      </c>
      <c r="BJ122" s="18" t="s">
        <v>86</v>
      </c>
      <c r="BK122" s="231">
        <f>ROUND(P122*H122,2)</f>
        <v>0</v>
      </c>
      <c r="BL122" s="18" t="s">
        <v>129</v>
      </c>
      <c r="BM122" s="230" t="s">
        <v>586</v>
      </c>
    </row>
    <row r="123" s="1" customFormat="1">
      <c r="B123" s="39"/>
      <c r="C123" s="40"/>
      <c r="D123" s="232" t="s">
        <v>191</v>
      </c>
      <c r="E123" s="40"/>
      <c r="F123" s="233" t="s">
        <v>587</v>
      </c>
      <c r="G123" s="40"/>
      <c r="H123" s="40"/>
      <c r="I123" s="138"/>
      <c r="J123" s="138"/>
      <c r="K123" s="40"/>
      <c r="L123" s="40"/>
      <c r="M123" s="44"/>
      <c r="N123" s="234"/>
      <c r="O123" s="84"/>
      <c r="P123" s="84"/>
      <c r="Q123" s="84"/>
      <c r="R123" s="84"/>
      <c r="S123" s="84"/>
      <c r="T123" s="84"/>
      <c r="U123" s="84"/>
      <c r="V123" s="84"/>
      <c r="W123" s="84"/>
      <c r="X123" s="84"/>
      <c r="Y123" s="85"/>
      <c r="AT123" s="18" t="s">
        <v>191</v>
      </c>
      <c r="AU123" s="18" t="s">
        <v>88</v>
      </c>
    </row>
    <row r="124" s="1" customFormat="1">
      <c r="B124" s="39"/>
      <c r="C124" s="40"/>
      <c r="D124" s="232" t="s">
        <v>193</v>
      </c>
      <c r="E124" s="40"/>
      <c r="F124" s="235" t="s">
        <v>577</v>
      </c>
      <c r="G124" s="40"/>
      <c r="H124" s="40"/>
      <c r="I124" s="138"/>
      <c r="J124" s="138"/>
      <c r="K124" s="40"/>
      <c r="L124" s="40"/>
      <c r="M124" s="44"/>
      <c r="N124" s="234"/>
      <c r="O124" s="84"/>
      <c r="P124" s="84"/>
      <c r="Q124" s="84"/>
      <c r="R124" s="84"/>
      <c r="S124" s="84"/>
      <c r="T124" s="84"/>
      <c r="U124" s="84"/>
      <c r="V124" s="84"/>
      <c r="W124" s="84"/>
      <c r="X124" s="84"/>
      <c r="Y124" s="85"/>
      <c r="AT124" s="18" t="s">
        <v>193</v>
      </c>
      <c r="AU124" s="18" t="s">
        <v>88</v>
      </c>
    </row>
    <row r="125" s="12" customFormat="1">
      <c r="B125" s="236"/>
      <c r="C125" s="237"/>
      <c r="D125" s="232" t="s">
        <v>195</v>
      </c>
      <c r="E125" s="238" t="s">
        <v>20</v>
      </c>
      <c r="F125" s="239" t="s">
        <v>588</v>
      </c>
      <c r="G125" s="237"/>
      <c r="H125" s="240">
        <v>4</v>
      </c>
      <c r="I125" s="241"/>
      <c r="J125" s="241"/>
      <c r="K125" s="237"/>
      <c r="L125" s="237"/>
      <c r="M125" s="242"/>
      <c r="N125" s="243"/>
      <c r="O125" s="244"/>
      <c r="P125" s="244"/>
      <c r="Q125" s="244"/>
      <c r="R125" s="244"/>
      <c r="S125" s="244"/>
      <c r="T125" s="244"/>
      <c r="U125" s="244"/>
      <c r="V125" s="244"/>
      <c r="W125" s="244"/>
      <c r="X125" s="244"/>
      <c r="Y125" s="245"/>
      <c r="AT125" s="246" t="s">
        <v>195</v>
      </c>
      <c r="AU125" s="246" t="s">
        <v>88</v>
      </c>
      <c r="AV125" s="12" t="s">
        <v>88</v>
      </c>
      <c r="AW125" s="12" t="s">
        <v>5</v>
      </c>
      <c r="AX125" s="12" t="s">
        <v>78</v>
      </c>
      <c r="AY125" s="246" t="s">
        <v>183</v>
      </c>
    </row>
    <row r="126" s="13" customFormat="1">
      <c r="B126" s="247"/>
      <c r="C126" s="248"/>
      <c r="D126" s="232" t="s">
        <v>195</v>
      </c>
      <c r="E126" s="249" t="s">
        <v>545</v>
      </c>
      <c r="F126" s="250" t="s">
        <v>197</v>
      </c>
      <c r="G126" s="248"/>
      <c r="H126" s="251">
        <v>4</v>
      </c>
      <c r="I126" s="252"/>
      <c r="J126" s="252"/>
      <c r="K126" s="248"/>
      <c r="L126" s="248"/>
      <c r="M126" s="253"/>
      <c r="N126" s="254"/>
      <c r="O126" s="255"/>
      <c r="P126" s="255"/>
      <c r="Q126" s="255"/>
      <c r="R126" s="255"/>
      <c r="S126" s="255"/>
      <c r="T126" s="255"/>
      <c r="U126" s="255"/>
      <c r="V126" s="255"/>
      <c r="W126" s="255"/>
      <c r="X126" s="255"/>
      <c r="Y126" s="256"/>
      <c r="AT126" s="257" t="s">
        <v>195</v>
      </c>
      <c r="AU126" s="257" t="s">
        <v>88</v>
      </c>
      <c r="AV126" s="13" t="s">
        <v>129</v>
      </c>
      <c r="AW126" s="13" t="s">
        <v>5</v>
      </c>
      <c r="AX126" s="13" t="s">
        <v>86</v>
      </c>
      <c r="AY126" s="257" t="s">
        <v>183</v>
      </c>
    </row>
    <row r="127" s="1" customFormat="1" ht="24" customHeight="1">
      <c r="B127" s="39"/>
      <c r="C127" s="218" t="s">
        <v>246</v>
      </c>
      <c r="D127" s="218" t="s">
        <v>185</v>
      </c>
      <c r="E127" s="219" t="s">
        <v>589</v>
      </c>
      <c r="F127" s="220" t="s">
        <v>590</v>
      </c>
      <c r="G127" s="221" t="s">
        <v>200</v>
      </c>
      <c r="H127" s="222">
        <v>2</v>
      </c>
      <c r="I127" s="223"/>
      <c r="J127" s="223"/>
      <c r="K127" s="224">
        <f>ROUND(P127*H127,2)</f>
        <v>0</v>
      </c>
      <c r="L127" s="220" t="s">
        <v>189</v>
      </c>
      <c r="M127" s="44"/>
      <c r="N127" s="225" t="s">
        <v>20</v>
      </c>
      <c r="O127" s="226" t="s">
        <v>47</v>
      </c>
      <c r="P127" s="227">
        <f>I127+J127</f>
        <v>0</v>
      </c>
      <c r="Q127" s="227">
        <f>ROUND(I127*H127,2)</f>
        <v>0</v>
      </c>
      <c r="R127" s="227">
        <f>ROUND(J127*H127,2)</f>
        <v>0</v>
      </c>
      <c r="S127" s="84"/>
      <c r="T127" s="228">
        <f>S127*H127</f>
        <v>0</v>
      </c>
      <c r="U127" s="228">
        <v>0</v>
      </c>
      <c r="V127" s="228">
        <f>U127*H127</f>
        <v>0</v>
      </c>
      <c r="W127" s="228">
        <v>0</v>
      </c>
      <c r="X127" s="228">
        <f>W127*H127</f>
        <v>0</v>
      </c>
      <c r="Y127" s="229" t="s">
        <v>20</v>
      </c>
      <c r="AR127" s="230" t="s">
        <v>129</v>
      </c>
      <c r="AT127" s="230" t="s">
        <v>185</v>
      </c>
      <c r="AU127" s="230" t="s">
        <v>88</v>
      </c>
      <c r="AY127" s="18" t="s">
        <v>183</v>
      </c>
      <c r="BE127" s="231">
        <f>IF(O127="základní",K127,0)</f>
        <v>0</v>
      </c>
      <c r="BF127" s="231">
        <f>IF(O127="snížená",K127,0)</f>
        <v>0</v>
      </c>
      <c r="BG127" s="231">
        <f>IF(O127="zákl. přenesená",K127,0)</f>
        <v>0</v>
      </c>
      <c r="BH127" s="231">
        <f>IF(O127="sníž. přenesená",K127,0)</f>
        <v>0</v>
      </c>
      <c r="BI127" s="231">
        <f>IF(O127="nulová",K127,0)</f>
        <v>0</v>
      </c>
      <c r="BJ127" s="18" t="s">
        <v>86</v>
      </c>
      <c r="BK127" s="231">
        <f>ROUND(P127*H127,2)</f>
        <v>0</v>
      </c>
      <c r="BL127" s="18" t="s">
        <v>129</v>
      </c>
      <c r="BM127" s="230" t="s">
        <v>591</v>
      </c>
    </row>
    <row r="128" s="1" customFormat="1">
      <c r="B128" s="39"/>
      <c r="C128" s="40"/>
      <c r="D128" s="232" t="s">
        <v>191</v>
      </c>
      <c r="E128" s="40"/>
      <c r="F128" s="233" t="s">
        <v>592</v>
      </c>
      <c r="G128" s="40"/>
      <c r="H128" s="40"/>
      <c r="I128" s="138"/>
      <c r="J128" s="138"/>
      <c r="K128" s="40"/>
      <c r="L128" s="40"/>
      <c r="M128" s="44"/>
      <c r="N128" s="234"/>
      <c r="O128" s="84"/>
      <c r="P128" s="84"/>
      <c r="Q128" s="84"/>
      <c r="R128" s="84"/>
      <c r="S128" s="84"/>
      <c r="T128" s="84"/>
      <c r="U128" s="84"/>
      <c r="V128" s="84"/>
      <c r="W128" s="84"/>
      <c r="X128" s="84"/>
      <c r="Y128" s="85"/>
      <c r="AT128" s="18" t="s">
        <v>191</v>
      </c>
      <c r="AU128" s="18" t="s">
        <v>88</v>
      </c>
    </row>
    <row r="129" s="1" customFormat="1">
      <c r="B129" s="39"/>
      <c r="C129" s="40"/>
      <c r="D129" s="232" t="s">
        <v>193</v>
      </c>
      <c r="E129" s="40"/>
      <c r="F129" s="235" t="s">
        <v>577</v>
      </c>
      <c r="G129" s="40"/>
      <c r="H129" s="40"/>
      <c r="I129" s="138"/>
      <c r="J129" s="138"/>
      <c r="K129" s="40"/>
      <c r="L129" s="40"/>
      <c r="M129" s="44"/>
      <c r="N129" s="234"/>
      <c r="O129" s="84"/>
      <c r="P129" s="84"/>
      <c r="Q129" s="84"/>
      <c r="R129" s="84"/>
      <c r="S129" s="84"/>
      <c r="T129" s="84"/>
      <c r="U129" s="84"/>
      <c r="V129" s="84"/>
      <c r="W129" s="84"/>
      <c r="X129" s="84"/>
      <c r="Y129" s="85"/>
      <c r="AT129" s="18" t="s">
        <v>193</v>
      </c>
      <c r="AU129" s="18" t="s">
        <v>88</v>
      </c>
    </row>
    <row r="130" s="12" customFormat="1">
      <c r="B130" s="236"/>
      <c r="C130" s="237"/>
      <c r="D130" s="232" t="s">
        <v>195</v>
      </c>
      <c r="E130" s="238" t="s">
        <v>20</v>
      </c>
      <c r="F130" s="239" t="s">
        <v>593</v>
      </c>
      <c r="G130" s="237"/>
      <c r="H130" s="240">
        <v>2</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546</v>
      </c>
      <c r="F131" s="250" t="s">
        <v>197</v>
      </c>
      <c r="G131" s="248"/>
      <c r="H131" s="251">
        <v>2</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86</v>
      </c>
      <c r="AY131" s="257" t="s">
        <v>183</v>
      </c>
    </row>
    <row r="132" s="1" customFormat="1" ht="24" customHeight="1">
      <c r="B132" s="39"/>
      <c r="C132" s="218" t="s">
        <v>252</v>
      </c>
      <c r="D132" s="218" t="s">
        <v>185</v>
      </c>
      <c r="E132" s="219" t="s">
        <v>594</v>
      </c>
      <c r="F132" s="220" t="s">
        <v>595</v>
      </c>
      <c r="G132" s="221" t="s">
        <v>200</v>
      </c>
      <c r="H132" s="222">
        <v>0</v>
      </c>
      <c r="I132" s="223"/>
      <c r="J132" s="223"/>
      <c r="K132" s="224">
        <f>ROUND(P132*H132,2)</f>
        <v>0</v>
      </c>
      <c r="L132" s="220" t="s">
        <v>189</v>
      </c>
      <c r="M132" s="44"/>
      <c r="N132" s="225" t="s">
        <v>20</v>
      </c>
      <c r="O132" s="226" t="s">
        <v>47</v>
      </c>
      <c r="P132" s="227">
        <f>I132+J132</f>
        <v>0</v>
      </c>
      <c r="Q132" s="227">
        <f>ROUND(I132*H132,2)</f>
        <v>0</v>
      </c>
      <c r="R132" s="227">
        <f>ROUND(J132*H132,2)</f>
        <v>0</v>
      </c>
      <c r="S132" s="84"/>
      <c r="T132" s="228">
        <f>S132*H132</f>
        <v>0</v>
      </c>
      <c r="U132" s="228">
        <v>0</v>
      </c>
      <c r="V132" s="228">
        <f>U132*H132</f>
        <v>0</v>
      </c>
      <c r="W132" s="228">
        <v>0</v>
      </c>
      <c r="X132" s="228">
        <f>W132*H132</f>
        <v>0</v>
      </c>
      <c r="Y132" s="229" t="s">
        <v>20</v>
      </c>
      <c r="AR132" s="230" t="s">
        <v>129</v>
      </c>
      <c r="AT132" s="230" t="s">
        <v>185</v>
      </c>
      <c r="AU132" s="230" t="s">
        <v>88</v>
      </c>
      <c r="AY132" s="18" t="s">
        <v>183</v>
      </c>
      <c r="BE132" s="231">
        <f>IF(O132="základní",K132,0)</f>
        <v>0</v>
      </c>
      <c r="BF132" s="231">
        <f>IF(O132="snížená",K132,0)</f>
        <v>0</v>
      </c>
      <c r="BG132" s="231">
        <f>IF(O132="zákl. přenesená",K132,0)</f>
        <v>0</v>
      </c>
      <c r="BH132" s="231">
        <f>IF(O132="sníž. přenesená",K132,0)</f>
        <v>0</v>
      </c>
      <c r="BI132" s="231">
        <f>IF(O132="nulová",K132,0)</f>
        <v>0</v>
      </c>
      <c r="BJ132" s="18" t="s">
        <v>86</v>
      </c>
      <c r="BK132" s="231">
        <f>ROUND(P132*H132,2)</f>
        <v>0</v>
      </c>
      <c r="BL132" s="18" t="s">
        <v>129</v>
      </c>
      <c r="BM132" s="230" t="s">
        <v>596</v>
      </c>
    </row>
    <row r="133" s="1" customFormat="1">
      <c r="B133" s="39"/>
      <c r="C133" s="40"/>
      <c r="D133" s="232" t="s">
        <v>191</v>
      </c>
      <c r="E133" s="40"/>
      <c r="F133" s="233" t="s">
        <v>597</v>
      </c>
      <c r="G133" s="40"/>
      <c r="H133" s="40"/>
      <c r="I133" s="138"/>
      <c r="J133" s="138"/>
      <c r="K133" s="40"/>
      <c r="L133" s="40"/>
      <c r="M133" s="44"/>
      <c r="N133" s="234"/>
      <c r="O133" s="84"/>
      <c r="P133" s="84"/>
      <c r="Q133" s="84"/>
      <c r="R133" s="84"/>
      <c r="S133" s="84"/>
      <c r="T133" s="84"/>
      <c r="U133" s="84"/>
      <c r="V133" s="84"/>
      <c r="W133" s="84"/>
      <c r="X133" s="84"/>
      <c r="Y133" s="85"/>
      <c r="AT133" s="18" t="s">
        <v>191</v>
      </c>
      <c r="AU133" s="18" t="s">
        <v>88</v>
      </c>
    </row>
    <row r="134" s="1" customFormat="1">
      <c r="B134" s="39"/>
      <c r="C134" s="40"/>
      <c r="D134" s="232" t="s">
        <v>193</v>
      </c>
      <c r="E134" s="40"/>
      <c r="F134" s="235" t="s">
        <v>577</v>
      </c>
      <c r="G134" s="40"/>
      <c r="H134" s="40"/>
      <c r="I134" s="138"/>
      <c r="J134" s="138"/>
      <c r="K134" s="40"/>
      <c r="L134" s="40"/>
      <c r="M134" s="44"/>
      <c r="N134" s="234"/>
      <c r="O134" s="84"/>
      <c r="P134" s="84"/>
      <c r="Q134" s="84"/>
      <c r="R134" s="84"/>
      <c r="S134" s="84"/>
      <c r="T134" s="84"/>
      <c r="U134" s="84"/>
      <c r="V134" s="84"/>
      <c r="W134" s="84"/>
      <c r="X134" s="84"/>
      <c r="Y134" s="85"/>
      <c r="AT134" s="18" t="s">
        <v>193</v>
      </c>
      <c r="AU134" s="18" t="s">
        <v>88</v>
      </c>
    </row>
    <row r="135" s="13" customFormat="1">
      <c r="B135" s="247"/>
      <c r="C135" s="248"/>
      <c r="D135" s="232" t="s">
        <v>195</v>
      </c>
      <c r="E135" s="249" t="s">
        <v>598</v>
      </c>
      <c r="F135" s="250" t="s">
        <v>197</v>
      </c>
      <c r="G135" s="248"/>
      <c r="H135" s="251">
        <v>0</v>
      </c>
      <c r="I135" s="252"/>
      <c r="J135" s="252"/>
      <c r="K135" s="248"/>
      <c r="L135" s="248"/>
      <c r="M135" s="253"/>
      <c r="N135" s="254"/>
      <c r="O135" s="255"/>
      <c r="P135" s="255"/>
      <c r="Q135" s="255"/>
      <c r="R135" s="255"/>
      <c r="S135" s="255"/>
      <c r="T135" s="255"/>
      <c r="U135" s="255"/>
      <c r="V135" s="255"/>
      <c r="W135" s="255"/>
      <c r="X135" s="255"/>
      <c r="Y135" s="256"/>
      <c r="AT135" s="257" t="s">
        <v>195</v>
      </c>
      <c r="AU135" s="257" t="s">
        <v>88</v>
      </c>
      <c r="AV135" s="13" t="s">
        <v>129</v>
      </c>
      <c r="AW135" s="13" t="s">
        <v>5</v>
      </c>
      <c r="AX135" s="13" t="s">
        <v>86</v>
      </c>
      <c r="AY135" s="257" t="s">
        <v>183</v>
      </c>
    </row>
    <row r="136" s="1" customFormat="1" ht="24" customHeight="1">
      <c r="B136" s="39"/>
      <c r="C136" s="218" t="s">
        <v>258</v>
      </c>
      <c r="D136" s="218" t="s">
        <v>185</v>
      </c>
      <c r="E136" s="219" t="s">
        <v>599</v>
      </c>
      <c r="F136" s="220" t="s">
        <v>600</v>
      </c>
      <c r="G136" s="221" t="s">
        <v>200</v>
      </c>
      <c r="H136" s="222">
        <v>3</v>
      </c>
      <c r="I136" s="223"/>
      <c r="J136" s="223"/>
      <c r="K136" s="224">
        <f>ROUND(P136*H136,2)</f>
        <v>0</v>
      </c>
      <c r="L136" s="220" t="s">
        <v>189</v>
      </c>
      <c r="M136" s="44"/>
      <c r="N136" s="225" t="s">
        <v>20</v>
      </c>
      <c r="O136" s="226" t="s">
        <v>47</v>
      </c>
      <c r="P136" s="227">
        <f>I136+J136</f>
        <v>0</v>
      </c>
      <c r="Q136" s="227">
        <f>ROUND(I136*H136,2)</f>
        <v>0</v>
      </c>
      <c r="R136" s="227">
        <f>ROUND(J136*H136,2)</f>
        <v>0</v>
      </c>
      <c r="S136" s="84"/>
      <c r="T136" s="228">
        <f>S136*H136</f>
        <v>0</v>
      </c>
      <c r="U136" s="228">
        <v>0</v>
      </c>
      <c r="V136" s="228">
        <f>U136*H136</f>
        <v>0</v>
      </c>
      <c r="W136" s="228">
        <v>0</v>
      </c>
      <c r="X136" s="228">
        <f>W136*H136</f>
        <v>0</v>
      </c>
      <c r="Y136" s="229" t="s">
        <v>20</v>
      </c>
      <c r="AR136" s="230" t="s">
        <v>129</v>
      </c>
      <c r="AT136" s="230" t="s">
        <v>185</v>
      </c>
      <c r="AU136" s="230" t="s">
        <v>88</v>
      </c>
      <c r="AY136" s="18" t="s">
        <v>183</v>
      </c>
      <c r="BE136" s="231">
        <f>IF(O136="základní",K136,0)</f>
        <v>0</v>
      </c>
      <c r="BF136" s="231">
        <f>IF(O136="snížená",K136,0)</f>
        <v>0</v>
      </c>
      <c r="BG136" s="231">
        <f>IF(O136="zákl. přenesená",K136,0)</f>
        <v>0</v>
      </c>
      <c r="BH136" s="231">
        <f>IF(O136="sníž. přenesená",K136,0)</f>
        <v>0</v>
      </c>
      <c r="BI136" s="231">
        <f>IF(O136="nulová",K136,0)</f>
        <v>0</v>
      </c>
      <c r="BJ136" s="18" t="s">
        <v>86</v>
      </c>
      <c r="BK136" s="231">
        <f>ROUND(P136*H136,2)</f>
        <v>0</v>
      </c>
      <c r="BL136" s="18" t="s">
        <v>129</v>
      </c>
      <c r="BM136" s="230" t="s">
        <v>601</v>
      </c>
    </row>
    <row r="137" s="1" customFormat="1">
      <c r="B137" s="39"/>
      <c r="C137" s="40"/>
      <c r="D137" s="232" t="s">
        <v>191</v>
      </c>
      <c r="E137" s="40"/>
      <c r="F137" s="233" t="s">
        <v>602</v>
      </c>
      <c r="G137" s="40"/>
      <c r="H137" s="40"/>
      <c r="I137" s="138"/>
      <c r="J137" s="138"/>
      <c r="K137" s="40"/>
      <c r="L137" s="40"/>
      <c r="M137" s="44"/>
      <c r="N137" s="234"/>
      <c r="O137" s="84"/>
      <c r="P137" s="84"/>
      <c r="Q137" s="84"/>
      <c r="R137" s="84"/>
      <c r="S137" s="84"/>
      <c r="T137" s="84"/>
      <c r="U137" s="84"/>
      <c r="V137" s="84"/>
      <c r="W137" s="84"/>
      <c r="X137" s="84"/>
      <c r="Y137" s="85"/>
      <c r="AT137" s="18" t="s">
        <v>191</v>
      </c>
      <c r="AU137" s="18" t="s">
        <v>88</v>
      </c>
    </row>
    <row r="138" s="1" customFormat="1">
      <c r="B138" s="39"/>
      <c r="C138" s="40"/>
      <c r="D138" s="232" t="s">
        <v>193</v>
      </c>
      <c r="E138" s="40"/>
      <c r="F138" s="235" t="s">
        <v>577</v>
      </c>
      <c r="G138" s="40"/>
      <c r="H138" s="40"/>
      <c r="I138" s="138"/>
      <c r="J138" s="138"/>
      <c r="K138" s="40"/>
      <c r="L138" s="40"/>
      <c r="M138" s="44"/>
      <c r="N138" s="234"/>
      <c r="O138" s="84"/>
      <c r="P138" s="84"/>
      <c r="Q138" s="84"/>
      <c r="R138" s="84"/>
      <c r="S138" s="84"/>
      <c r="T138" s="84"/>
      <c r="U138" s="84"/>
      <c r="V138" s="84"/>
      <c r="W138" s="84"/>
      <c r="X138" s="84"/>
      <c r="Y138" s="85"/>
      <c r="AT138" s="18" t="s">
        <v>193</v>
      </c>
      <c r="AU138" s="18" t="s">
        <v>88</v>
      </c>
    </row>
    <row r="139" s="12" customFormat="1">
      <c r="B139" s="236"/>
      <c r="C139" s="237"/>
      <c r="D139" s="232" t="s">
        <v>195</v>
      </c>
      <c r="E139" s="238" t="s">
        <v>20</v>
      </c>
      <c r="F139" s="239" t="s">
        <v>603</v>
      </c>
      <c r="G139" s="237"/>
      <c r="H139" s="240">
        <v>3</v>
      </c>
      <c r="I139" s="241"/>
      <c r="J139" s="241"/>
      <c r="K139" s="237"/>
      <c r="L139" s="237"/>
      <c r="M139" s="242"/>
      <c r="N139" s="243"/>
      <c r="O139" s="244"/>
      <c r="P139" s="244"/>
      <c r="Q139" s="244"/>
      <c r="R139" s="244"/>
      <c r="S139" s="244"/>
      <c r="T139" s="244"/>
      <c r="U139" s="244"/>
      <c r="V139" s="244"/>
      <c r="W139" s="244"/>
      <c r="X139" s="244"/>
      <c r="Y139" s="245"/>
      <c r="AT139" s="246" t="s">
        <v>195</v>
      </c>
      <c r="AU139" s="246" t="s">
        <v>88</v>
      </c>
      <c r="AV139" s="12" t="s">
        <v>88</v>
      </c>
      <c r="AW139" s="12" t="s">
        <v>5</v>
      </c>
      <c r="AX139" s="12" t="s">
        <v>78</v>
      </c>
      <c r="AY139" s="246" t="s">
        <v>183</v>
      </c>
    </row>
    <row r="140" s="13" customFormat="1">
      <c r="B140" s="247"/>
      <c r="C140" s="248"/>
      <c r="D140" s="232" t="s">
        <v>195</v>
      </c>
      <c r="E140" s="249" t="s">
        <v>542</v>
      </c>
      <c r="F140" s="250" t="s">
        <v>197</v>
      </c>
      <c r="G140" s="248"/>
      <c r="H140" s="251">
        <v>3</v>
      </c>
      <c r="I140" s="252"/>
      <c r="J140" s="252"/>
      <c r="K140" s="248"/>
      <c r="L140" s="248"/>
      <c r="M140" s="253"/>
      <c r="N140" s="254"/>
      <c r="O140" s="255"/>
      <c r="P140" s="255"/>
      <c r="Q140" s="255"/>
      <c r="R140" s="255"/>
      <c r="S140" s="255"/>
      <c r="T140" s="255"/>
      <c r="U140" s="255"/>
      <c r="V140" s="255"/>
      <c r="W140" s="255"/>
      <c r="X140" s="255"/>
      <c r="Y140" s="256"/>
      <c r="AT140" s="257" t="s">
        <v>195</v>
      </c>
      <c r="AU140" s="257" t="s">
        <v>88</v>
      </c>
      <c r="AV140" s="13" t="s">
        <v>129</v>
      </c>
      <c r="AW140" s="13" t="s">
        <v>5</v>
      </c>
      <c r="AX140" s="13" t="s">
        <v>86</v>
      </c>
      <c r="AY140" s="257" t="s">
        <v>183</v>
      </c>
    </row>
    <row r="141" s="1" customFormat="1" ht="24" customHeight="1">
      <c r="B141" s="39"/>
      <c r="C141" s="218" t="s">
        <v>264</v>
      </c>
      <c r="D141" s="218" t="s">
        <v>185</v>
      </c>
      <c r="E141" s="219" t="s">
        <v>604</v>
      </c>
      <c r="F141" s="220" t="s">
        <v>605</v>
      </c>
      <c r="G141" s="221" t="s">
        <v>200</v>
      </c>
      <c r="H141" s="222">
        <v>6</v>
      </c>
      <c r="I141" s="223"/>
      <c r="J141" s="223"/>
      <c r="K141" s="224">
        <f>ROUND(P141*H141,2)</f>
        <v>0</v>
      </c>
      <c r="L141" s="220" t="s">
        <v>189</v>
      </c>
      <c r="M141" s="44"/>
      <c r="N141" s="225" t="s">
        <v>20</v>
      </c>
      <c r="O141" s="226" t="s">
        <v>47</v>
      </c>
      <c r="P141" s="227">
        <f>I141+J141</f>
        <v>0</v>
      </c>
      <c r="Q141" s="227">
        <f>ROUND(I141*H141,2)</f>
        <v>0</v>
      </c>
      <c r="R141" s="227">
        <f>ROUND(J141*H141,2)</f>
        <v>0</v>
      </c>
      <c r="S141" s="84"/>
      <c r="T141" s="228">
        <f>S141*H141</f>
        <v>0</v>
      </c>
      <c r="U141" s="228">
        <v>0</v>
      </c>
      <c r="V141" s="228">
        <f>U141*H141</f>
        <v>0</v>
      </c>
      <c r="W141" s="228">
        <v>0</v>
      </c>
      <c r="X141" s="228">
        <f>W141*H141</f>
        <v>0</v>
      </c>
      <c r="Y141" s="229" t="s">
        <v>20</v>
      </c>
      <c r="AR141" s="230" t="s">
        <v>129</v>
      </c>
      <c r="AT141" s="230" t="s">
        <v>185</v>
      </c>
      <c r="AU141" s="230" t="s">
        <v>88</v>
      </c>
      <c r="AY141" s="18" t="s">
        <v>183</v>
      </c>
      <c r="BE141" s="231">
        <f>IF(O141="základní",K141,0)</f>
        <v>0</v>
      </c>
      <c r="BF141" s="231">
        <f>IF(O141="snížená",K141,0)</f>
        <v>0</v>
      </c>
      <c r="BG141" s="231">
        <f>IF(O141="zákl. přenesená",K141,0)</f>
        <v>0</v>
      </c>
      <c r="BH141" s="231">
        <f>IF(O141="sníž. přenesená",K141,0)</f>
        <v>0</v>
      </c>
      <c r="BI141" s="231">
        <f>IF(O141="nulová",K141,0)</f>
        <v>0</v>
      </c>
      <c r="BJ141" s="18" t="s">
        <v>86</v>
      </c>
      <c r="BK141" s="231">
        <f>ROUND(P141*H141,2)</f>
        <v>0</v>
      </c>
      <c r="BL141" s="18" t="s">
        <v>129</v>
      </c>
      <c r="BM141" s="230" t="s">
        <v>606</v>
      </c>
    </row>
    <row r="142" s="1" customFormat="1">
      <c r="B142" s="39"/>
      <c r="C142" s="40"/>
      <c r="D142" s="232" t="s">
        <v>191</v>
      </c>
      <c r="E142" s="40"/>
      <c r="F142" s="233" t="s">
        <v>607</v>
      </c>
      <c r="G142" s="40"/>
      <c r="H142" s="40"/>
      <c r="I142" s="138"/>
      <c r="J142" s="138"/>
      <c r="K142" s="40"/>
      <c r="L142" s="40"/>
      <c r="M142" s="44"/>
      <c r="N142" s="234"/>
      <c r="O142" s="84"/>
      <c r="P142" s="84"/>
      <c r="Q142" s="84"/>
      <c r="R142" s="84"/>
      <c r="S142" s="84"/>
      <c r="T142" s="84"/>
      <c r="U142" s="84"/>
      <c r="V142" s="84"/>
      <c r="W142" s="84"/>
      <c r="X142" s="84"/>
      <c r="Y142" s="85"/>
      <c r="AT142" s="18" t="s">
        <v>191</v>
      </c>
      <c r="AU142" s="18" t="s">
        <v>88</v>
      </c>
    </row>
    <row r="143" s="1" customFormat="1">
      <c r="B143" s="39"/>
      <c r="C143" s="40"/>
      <c r="D143" s="232" t="s">
        <v>193</v>
      </c>
      <c r="E143" s="40"/>
      <c r="F143" s="235" t="s">
        <v>608</v>
      </c>
      <c r="G143" s="40"/>
      <c r="H143" s="40"/>
      <c r="I143" s="138"/>
      <c r="J143" s="138"/>
      <c r="K143" s="40"/>
      <c r="L143" s="40"/>
      <c r="M143" s="44"/>
      <c r="N143" s="234"/>
      <c r="O143" s="84"/>
      <c r="P143" s="84"/>
      <c r="Q143" s="84"/>
      <c r="R143" s="84"/>
      <c r="S143" s="84"/>
      <c r="T143" s="84"/>
      <c r="U143" s="84"/>
      <c r="V143" s="84"/>
      <c r="W143" s="84"/>
      <c r="X143" s="84"/>
      <c r="Y143" s="85"/>
      <c r="AT143" s="18" t="s">
        <v>193</v>
      </c>
      <c r="AU143" s="18" t="s">
        <v>88</v>
      </c>
    </row>
    <row r="144" s="12" customFormat="1">
      <c r="B144" s="236"/>
      <c r="C144" s="237"/>
      <c r="D144" s="232" t="s">
        <v>195</v>
      </c>
      <c r="E144" s="238" t="s">
        <v>20</v>
      </c>
      <c r="F144" s="239" t="s">
        <v>609</v>
      </c>
      <c r="G144" s="237"/>
      <c r="H144" s="240">
        <v>6</v>
      </c>
      <c r="I144" s="241"/>
      <c r="J144" s="241"/>
      <c r="K144" s="237"/>
      <c r="L144" s="237"/>
      <c r="M144" s="242"/>
      <c r="N144" s="243"/>
      <c r="O144" s="244"/>
      <c r="P144" s="244"/>
      <c r="Q144" s="244"/>
      <c r="R144" s="244"/>
      <c r="S144" s="244"/>
      <c r="T144" s="244"/>
      <c r="U144" s="244"/>
      <c r="V144" s="244"/>
      <c r="W144" s="244"/>
      <c r="X144" s="244"/>
      <c r="Y144" s="245"/>
      <c r="AT144" s="246" t="s">
        <v>195</v>
      </c>
      <c r="AU144" s="246" t="s">
        <v>88</v>
      </c>
      <c r="AV144" s="12" t="s">
        <v>88</v>
      </c>
      <c r="AW144" s="12" t="s">
        <v>5</v>
      </c>
      <c r="AX144" s="12" t="s">
        <v>78</v>
      </c>
      <c r="AY144" s="246" t="s">
        <v>183</v>
      </c>
    </row>
    <row r="145" s="13" customFormat="1">
      <c r="B145" s="247"/>
      <c r="C145" s="248"/>
      <c r="D145" s="232" t="s">
        <v>195</v>
      </c>
      <c r="E145" s="249" t="s">
        <v>20</v>
      </c>
      <c r="F145" s="250" t="s">
        <v>197</v>
      </c>
      <c r="G145" s="248"/>
      <c r="H145" s="251">
        <v>6</v>
      </c>
      <c r="I145" s="252"/>
      <c r="J145" s="252"/>
      <c r="K145" s="248"/>
      <c r="L145" s="248"/>
      <c r="M145" s="253"/>
      <c r="N145" s="254"/>
      <c r="O145" s="255"/>
      <c r="P145" s="255"/>
      <c r="Q145" s="255"/>
      <c r="R145" s="255"/>
      <c r="S145" s="255"/>
      <c r="T145" s="255"/>
      <c r="U145" s="255"/>
      <c r="V145" s="255"/>
      <c r="W145" s="255"/>
      <c r="X145" s="255"/>
      <c r="Y145" s="256"/>
      <c r="AT145" s="257" t="s">
        <v>195</v>
      </c>
      <c r="AU145" s="257" t="s">
        <v>88</v>
      </c>
      <c r="AV145" s="13" t="s">
        <v>129</v>
      </c>
      <c r="AW145" s="13" t="s">
        <v>5</v>
      </c>
      <c r="AX145" s="13" t="s">
        <v>86</v>
      </c>
      <c r="AY145" s="257" t="s">
        <v>183</v>
      </c>
    </row>
    <row r="146" s="1" customFormat="1" ht="24" customHeight="1">
      <c r="B146" s="39"/>
      <c r="C146" s="218" t="s">
        <v>269</v>
      </c>
      <c r="D146" s="260" t="s">
        <v>185</v>
      </c>
      <c r="E146" s="219" t="s">
        <v>610</v>
      </c>
      <c r="F146" s="220" t="s">
        <v>611</v>
      </c>
      <c r="G146" s="221" t="s">
        <v>200</v>
      </c>
      <c r="H146" s="222">
        <v>33</v>
      </c>
      <c r="I146" s="223"/>
      <c r="J146" s="223"/>
      <c r="K146" s="224">
        <f>ROUND(P146*H146,2)</f>
        <v>0</v>
      </c>
      <c r="L146" s="220" t="s">
        <v>189</v>
      </c>
      <c r="M146" s="44"/>
      <c r="N146" s="225" t="s">
        <v>20</v>
      </c>
      <c r="O146" s="226" t="s">
        <v>47</v>
      </c>
      <c r="P146" s="227">
        <f>I146+J146</f>
        <v>0</v>
      </c>
      <c r="Q146" s="227">
        <f>ROUND(I146*H146,2)</f>
        <v>0</v>
      </c>
      <c r="R146" s="227">
        <f>ROUND(J146*H146,2)</f>
        <v>0</v>
      </c>
      <c r="S146" s="84"/>
      <c r="T146" s="228">
        <f>S146*H146</f>
        <v>0</v>
      </c>
      <c r="U146" s="228">
        <v>0</v>
      </c>
      <c r="V146" s="228">
        <f>U146*H146</f>
        <v>0</v>
      </c>
      <c r="W146" s="228">
        <v>0</v>
      </c>
      <c r="X146" s="228">
        <f>W146*H146</f>
        <v>0</v>
      </c>
      <c r="Y146" s="229" t="s">
        <v>20</v>
      </c>
      <c r="AR146" s="230" t="s">
        <v>129</v>
      </c>
      <c r="AT146" s="230" t="s">
        <v>185</v>
      </c>
      <c r="AU146" s="230" t="s">
        <v>88</v>
      </c>
      <c r="AY146" s="18" t="s">
        <v>183</v>
      </c>
      <c r="BE146" s="231">
        <f>IF(O146="základní",K146,0)</f>
        <v>0</v>
      </c>
      <c r="BF146" s="231">
        <f>IF(O146="snížená",K146,0)</f>
        <v>0</v>
      </c>
      <c r="BG146" s="231">
        <f>IF(O146="zákl. přenesená",K146,0)</f>
        <v>0</v>
      </c>
      <c r="BH146" s="231">
        <f>IF(O146="sníž. přenesená",K146,0)</f>
        <v>0</v>
      </c>
      <c r="BI146" s="231">
        <f>IF(O146="nulová",K146,0)</f>
        <v>0</v>
      </c>
      <c r="BJ146" s="18" t="s">
        <v>86</v>
      </c>
      <c r="BK146" s="231">
        <f>ROUND(P146*H146,2)</f>
        <v>0</v>
      </c>
      <c r="BL146" s="18" t="s">
        <v>129</v>
      </c>
      <c r="BM146" s="230" t="s">
        <v>612</v>
      </c>
    </row>
    <row r="147" s="1" customFormat="1">
      <c r="B147" s="39"/>
      <c r="C147" s="40"/>
      <c r="D147" s="232" t="s">
        <v>191</v>
      </c>
      <c r="E147" s="40"/>
      <c r="F147" s="233" t="s">
        <v>613</v>
      </c>
      <c r="G147" s="40"/>
      <c r="H147" s="40"/>
      <c r="I147" s="138"/>
      <c r="J147" s="138"/>
      <c r="K147" s="40"/>
      <c r="L147" s="40"/>
      <c r="M147" s="44"/>
      <c r="N147" s="234"/>
      <c r="O147" s="84"/>
      <c r="P147" s="84"/>
      <c r="Q147" s="84"/>
      <c r="R147" s="84"/>
      <c r="S147" s="84"/>
      <c r="T147" s="84"/>
      <c r="U147" s="84"/>
      <c r="V147" s="84"/>
      <c r="W147" s="84"/>
      <c r="X147" s="84"/>
      <c r="Y147" s="85"/>
      <c r="AT147" s="18" t="s">
        <v>191</v>
      </c>
      <c r="AU147" s="18" t="s">
        <v>88</v>
      </c>
    </row>
    <row r="148" s="1" customFormat="1">
      <c r="B148" s="39"/>
      <c r="C148" s="40"/>
      <c r="D148" s="232" t="s">
        <v>193</v>
      </c>
      <c r="E148" s="40"/>
      <c r="F148" s="235" t="s">
        <v>342</v>
      </c>
      <c r="G148" s="40"/>
      <c r="H148" s="40"/>
      <c r="I148" s="138"/>
      <c r="J148" s="138"/>
      <c r="K148" s="40"/>
      <c r="L148" s="40"/>
      <c r="M148" s="44"/>
      <c r="N148" s="234"/>
      <c r="O148" s="84"/>
      <c r="P148" s="84"/>
      <c r="Q148" s="84"/>
      <c r="R148" s="84"/>
      <c r="S148" s="84"/>
      <c r="T148" s="84"/>
      <c r="U148" s="84"/>
      <c r="V148" s="84"/>
      <c r="W148" s="84"/>
      <c r="X148" s="84"/>
      <c r="Y148" s="85"/>
      <c r="AT148" s="18" t="s">
        <v>193</v>
      </c>
      <c r="AU148" s="18" t="s">
        <v>88</v>
      </c>
    </row>
    <row r="149" s="12" customFormat="1">
      <c r="B149" s="236"/>
      <c r="C149" s="237"/>
      <c r="D149" s="232" t="s">
        <v>195</v>
      </c>
      <c r="E149" s="238" t="s">
        <v>20</v>
      </c>
      <c r="F149" s="239" t="s">
        <v>543</v>
      </c>
      <c r="G149" s="237"/>
      <c r="H149" s="240">
        <v>33</v>
      </c>
      <c r="I149" s="241"/>
      <c r="J149" s="241"/>
      <c r="K149" s="237"/>
      <c r="L149" s="237"/>
      <c r="M149" s="242"/>
      <c r="N149" s="243"/>
      <c r="O149" s="244"/>
      <c r="P149" s="244"/>
      <c r="Q149" s="244"/>
      <c r="R149" s="244"/>
      <c r="S149" s="244"/>
      <c r="T149" s="244"/>
      <c r="U149" s="244"/>
      <c r="V149" s="244"/>
      <c r="W149" s="244"/>
      <c r="X149" s="244"/>
      <c r="Y149" s="245"/>
      <c r="AT149" s="246" t="s">
        <v>195</v>
      </c>
      <c r="AU149" s="246" t="s">
        <v>88</v>
      </c>
      <c r="AV149" s="12" t="s">
        <v>88</v>
      </c>
      <c r="AW149" s="12" t="s">
        <v>5</v>
      </c>
      <c r="AX149" s="12" t="s">
        <v>78</v>
      </c>
      <c r="AY149" s="246" t="s">
        <v>183</v>
      </c>
    </row>
    <row r="150" s="13" customFormat="1">
      <c r="B150" s="247"/>
      <c r="C150" s="248"/>
      <c r="D150" s="232" t="s">
        <v>195</v>
      </c>
      <c r="E150" s="249" t="s">
        <v>20</v>
      </c>
      <c r="F150" s="250" t="s">
        <v>197</v>
      </c>
      <c r="G150" s="248"/>
      <c r="H150" s="251">
        <v>33</v>
      </c>
      <c r="I150" s="252"/>
      <c r="J150" s="252"/>
      <c r="K150" s="248"/>
      <c r="L150" s="248"/>
      <c r="M150" s="253"/>
      <c r="N150" s="254"/>
      <c r="O150" s="255"/>
      <c r="P150" s="255"/>
      <c r="Q150" s="255"/>
      <c r="R150" s="255"/>
      <c r="S150" s="255"/>
      <c r="T150" s="255"/>
      <c r="U150" s="255"/>
      <c r="V150" s="255"/>
      <c r="W150" s="255"/>
      <c r="X150" s="255"/>
      <c r="Y150" s="256"/>
      <c r="AT150" s="257" t="s">
        <v>195</v>
      </c>
      <c r="AU150" s="257" t="s">
        <v>88</v>
      </c>
      <c r="AV150" s="13" t="s">
        <v>129</v>
      </c>
      <c r="AW150" s="13" t="s">
        <v>5</v>
      </c>
      <c r="AX150" s="13" t="s">
        <v>86</v>
      </c>
      <c r="AY150" s="257" t="s">
        <v>183</v>
      </c>
    </row>
    <row r="151" s="1" customFormat="1" ht="24" customHeight="1">
      <c r="B151" s="39"/>
      <c r="C151" s="218" t="s">
        <v>274</v>
      </c>
      <c r="D151" s="260" t="s">
        <v>185</v>
      </c>
      <c r="E151" s="219" t="s">
        <v>614</v>
      </c>
      <c r="F151" s="220" t="s">
        <v>615</v>
      </c>
      <c r="G151" s="221" t="s">
        <v>200</v>
      </c>
      <c r="H151" s="222">
        <v>12</v>
      </c>
      <c r="I151" s="223"/>
      <c r="J151" s="223"/>
      <c r="K151" s="224">
        <f>ROUND(P151*H151,2)</f>
        <v>0</v>
      </c>
      <c r="L151" s="220" t="s">
        <v>189</v>
      </c>
      <c r="M151" s="44"/>
      <c r="N151" s="225" t="s">
        <v>20</v>
      </c>
      <c r="O151" s="226" t="s">
        <v>47</v>
      </c>
      <c r="P151" s="227">
        <f>I151+J151</f>
        <v>0</v>
      </c>
      <c r="Q151" s="227">
        <f>ROUND(I151*H151,2)</f>
        <v>0</v>
      </c>
      <c r="R151" s="227">
        <f>ROUND(J151*H151,2)</f>
        <v>0</v>
      </c>
      <c r="S151" s="84"/>
      <c r="T151" s="228">
        <f>S151*H151</f>
        <v>0</v>
      </c>
      <c r="U151" s="228">
        <v>0</v>
      </c>
      <c r="V151" s="228">
        <f>U151*H151</f>
        <v>0</v>
      </c>
      <c r="W151" s="228">
        <v>0</v>
      </c>
      <c r="X151" s="228">
        <f>W151*H151</f>
        <v>0</v>
      </c>
      <c r="Y151" s="229" t="s">
        <v>20</v>
      </c>
      <c r="AR151" s="230" t="s">
        <v>129</v>
      </c>
      <c r="AT151" s="230" t="s">
        <v>185</v>
      </c>
      <c r="AU151" s="230" t="s">
        <v>88</v>
      </c>
      <c r="AY151" s="18" t="s">
        <v>183</v>
      </c>
      <c r="BE151" s="231">
        <f>IF(O151="základní",K151,0)</f>
        <v>0</v>
      </c>
      <c r="BF151" s="231">
        <f>IF(O151="snížená",K151,0)</f>
        <v>0</v>
      </c>
      <c r="BG151" s="231">
        <f>IF(O151="zákl. přenesená",K151,0)</f>
        <v>0</v>
      </c>
      <c r="BH151" s="231">
        <f>IF(O151="sníž. přenesená",K151,0)</f>
        <v>0</v>
      </c>
      <c r="BI151" s="231">
        <f>IF(O151="nulová",K151,0)</f>
        <v>0</v>
      </c>
      <c r="BJ151" s="18" t="s">
        <v>86</v>
      </c>
      <c r="BK151" s="231">
        <f>ROUND(P151*H151,2)</f>
        <v>0</v>
      </c>
      <c r="BL151" s="18" t="s">
        <v>129</v>
      </c>
      <c r="BM151" s="230" t="s">
        <v>616</v>
      </c>
    </row>
    <row r="152" s="1" customFormat="1">
      <c r="B152" s="39"/>
      <c r="C152" s="40"/>
      <c r="D152" s="232" t="s">
        <v>191</v>
      </c>
      <c r="E152" s="40"/>
      <c r="F152" s="233" t="s">
        <v>617</v>
      </c>
      <c r="G152" s="40"/>
      <c r="H152" s="40"/>
      <c r="I152" s="138"/>
      <c r="J152" s="138"/>
      <c r="K152" s="40"/>
      <c r="L152" s="40"/>
      <c r="M152" s="44"/>
      <c r="N152" s="234"/>
      <c r="O152" s="84"/>
      <c r="P152" s="84"/>
      <c r="Q152" s="84"/>
      <c r="R152" s="84"/>
      <c r="S152" s="84"/>
      <c r="T152" s="84"/>
      <c r="U152" s="84"/>
      <c r="V152" s="84"/>
      <c r="W152" s="84"/>
      <c r="X152" s="84"/>
      <c r="Y152" s="85"/>
      <c r="AT152" s="18" t="s">
        <v>191</v>
      </c>
      <c r="AU152" s="18" t="s">
        <v>88</v>
      </c>
    </row>
    <row r="153" s="1" customFormat="1">
      <c r="B153" s="39"/>
      <c r="C153" s="40"/>
      <c r="D153" s="232" t="s">
        <v>193</v>
      </c>
      <c r="E153" s="40"/>
      <c r="F153" s="235" t="s">
        <v>342</v>
      </c>
      <c r="G153" s="40"/>
      <c r="H153" s="40"/>
      <c r="I153" s="138"/>
      <c r="J153" s="138"/>
      <c r="K153" s="40"/>
      <c r="L153" s="40"/>
      <c r="M153" s="44"/>
      <c r="N153" s="234"/>
      <c r="O153" s="84"/>
      <c r="P153" s="84"/>
      <c r="Q153" s="84"/>
      <c r="R153" s="84"/>
      <c r="S153" s="84"/>
      <c r="T153" s="84"/>
      <c r="U153" s="84"/>
      <c r="V153" s="84"/>
      <c r="W153" s="84"/>
      <c r="X153" s="84"/>
      <c r="Y153" s="85"/>
      <c r="AT153" s="18" t="s">
        <v>193</v>
      </c>
      <c r="AU153" s="18" t="s">
        <v>88</v>
      </c>
    </row>
    <row r="154" s="12" customFormat="1">
      <c r="B154" s="236"/>
      <c r="C154" s="237"/>
      <c r="D154" s="232" t="s">
        <v>195</v>
      </c>
      <c r="E154" s="238" t="s">
        <v>20</v>
      </c>
      <c r="F154" s="239" t="s">
        <v>544</v>
      </c>
      <c r="G154" s="237"/>
      <c r="H154" s="240">
        <v>12</v>
      </c>
      <c r="I154" s="241"/>
      <c r="J154" s="241"/>
      <c r="K154" s="237"/>
      <c r="L154" s="237"/>
      <c r="M154" s="242"/>
      <c r="N154" s="243"/>
      <c r="O154" s="244"/>
      <c r="P154" s="244"/>
      <c r="Q154" s="244"/>
      <c r="R154" s="244"/>
      <c r="S154" s="244"/>
      <c r="T154" s="244"/>
      <c r="U154" s="244"/>
      <c r="V154" s="244"/>
      <c r="W154" s="244"/>
      <c r="X154" s="244"/>
      <c r="Y154" s="245"/>
      <c r="AT154" s="246" t="s">
        <v>195</v>
      </c>
      <c r="AU154" s="246" t="s">
        <v>88</v>
      </c>
      <c r="AV154" s="12" t="s">
        <v>88</v>
      </c>
      <c r="AW154" s="12" t="s">
        <v>5</v>
      </c>
      <c r="AX154" s="12" t="s">
        <v>78</v>
      </c>
      <c r="AY154" s="246" t="s">
        <v>183</v>
      </c>
    </row>
    <row r="155" s="13" customFormat="1">
      <c r="B155" s="247"/>
      <c r="C155" s="248"/>
      <c r="D155" s="232" t="s">
        <v>195</v>
      </c>
      <c r="E155" s="249" t="s">
        <v>20</v>
      </c>
      <c r="F155" s="250" t="s">
        <v>197</v>
      </c>
      <c r="G155" s="248"/>
      <c r="H155" s="251">
        <v>12</v>
      </c>
      <c r="I155" s="252"/>
      <c r="J155" s="252"/>
      <c r="K155" s="248"/>
      <c r="L155" s="248"/>
      <c r="M155" s="253"/>
      <c r="N155" s="254"/>
      <c r="O155" s="255"/>
      <c r="P155" s="255"/>
      <c r="Q155" s="255"/>
      <c r="R155" s="255"/>
      <c r="S155" s="255"/>
      <c r="T155" s="255"/>
      <c r="U155" s="255"/>
      <c r="V155" s="255"/>
      <c r="W155" s="255"/>
      <c r="X155" s="255"/>
      <c r="Y155" s="256"/>
      <c r="AT155" s="257" t="s">
        <v>195</v>
      </c>
      <c r="AU155" s="257" t="s">
        <v>88</v>
      </c>
      <c r="AV155" s="13" t="s">
        <v>129</v>
      </c>
      <c r="AW155" s="13" t="s">
        <v>5</v>
      </c>
      <c r="AX155" s="13" t="s">
        <v>86</v>
      </c>
      <c r="AY155" s="257" t="s">
        <v>183</v>
      </c>
    </row>
    <row r="156" s="1" customFormat="1" ht="24" customHeight="1">
      <c r="B156" s="39"/>
      <c r="C156" s="218" t="s">
        <v>9</v>
      </c>
      <c r="D156" s="260" t="s">
        <v>185</v>
      </c>
      <c r="E156" s="219" t="s">
        <v>618</v>
      </c>
      <c r="F156" s="220" t="s">
        <v>619</v>
      </c>
      <c r="G156" s="221" t="s">
        <v>200</v>
      </c>
      <c r="H156" s="222">
        <v>4</v>
      </c>
      <c r="I156" s="223"/>
      <c r="J156" s="223"/>
      <c r="K156" s="224">
        <f>ROUND(P156*H156,2)</f>
        <v>0</v>
      </c>
      <c r="L156" s="220" t="s">
        <v>189</v>
      </c>
      <c r="M156" s="44"/>
      <c r="N156" s="225" t="s">
        <v>20</v>
      </c>
      <c r="O156" s="226" t="s">
        <v>47</v>
      </c>
      <c r="P156" s="227">
        <f>I156+J156</f>
        <v>0</v>
      </c>
      <c r="Q156" s="227">
        <f>ROUND(I156*H156,2)</f>
        <v>0</v>
      </c>
      <c r="R156" s="227">
        <f>ROUND(J156*H156,2)</f>
        <v>0</v>
      </c>
      <c r="S156" s="84"/>
      <c r="T156" s="228">
        <f>S156*H156</f>
        <v>0</v>
      </c>
      <c r="U156" s="228">
        <v>0</v>
      </c>
      <c r="V156" s="228">
        <f>U156*H156</f>
        <v>0</v>
      </c>
      <c r="W156" s="228">
        <v>0</v>
      </c>
      <c r="X156" s="228">
        <f>W156*H156</f>
        <v>0</v>
      </c>
      <c r="Y156" s="229" t="s">
        <v>20</v>
      </c>
      <c r="AR156" s="230" t="s">
        <v>129</v>
      </c>
      <c r="AT156" s="230" t="s">
        <v>185</v>
      </c>
      <c r="AU156" s="230" t="s">
        <v>88</v>
      </c>
      <c r="AY156" s="18" t="s">
        <v>183</v>
      </c>
      <c r="BE156" s="231">
        <f>IF(O156="základní",K156,0)</f>
        <v>0</v>
      </c>
      <c r="BF156" s="231">
        <f>IF(O156="snížená",K156,0)</f>
        <v>0</v>
      </c>
      <c r="BG156" s="231">
        <f>IF(O156="zákl. přenesená",K156,0)</f>
        <v>0</v>
      </c>
      <c r="BH156" s="231">
        <f>IF(O156="sníž. přenesená",K156,0)</f>
        <v>0</v>
      </c>
      <c r="BI156" s="231">
        <f>IF(O156="nulová",K156,0)</f>
        <v>0</v>
      </c>
      <c r="BJ156" s="18" t="s">
        <v>86</v>
      </c>
      <c r="BK156" s="231">
        <f>ROUND(P156*H156,2)</f>
        <v>0</v>
      </c>
      <c r="BL156" s="18" t="s">
        <v>129</v>
      </c>
      <c r="BM156" s="230" t="s">
        <v>620</v>
      </c>
    </row>
    <row r="157" s="1" customFormat="1">
      <c r="B157" s="39"/>
      <c r="C157" s="40"/>
      <c r="D157" s="232" t="s">
        <v>191</v>
      </c>
      <c r="E157" s="40"/>
      <c r="F157" s="233" t="s">
        <v>621</v>
      </c>
      <c r="G157" s="40"/>
      <c r="H157" s="40"/>
      <c r="I157" s="138"/>
      <c r="J157" s="138"/>
      <c r="K157" s="40"/>
      <c r="L157" s="40"/>
      <c r="M157" s="44"/>
      <c r="N157" s="234"/>
      <c r="O157" s="84"/>
      <c r="P157" s="84"/>
      <c r="Q157" s="84"/>
      <c r="R157" s="84"/>
      <c r="S157" s="84"/>
      <c r="T157" s="84"/>
      <c r="U157" s="84"/>
      <c r="V157" s="84"/>
      <c r="W157" s="84"/>
      <c r="X157" s="84"/>
      <c r="Y157" s="85"/>
      <c r="AT157" s="18" t="s">
        <v>191</v>
      </c>
      <c r="AU157" s="18" t="s">
        <v>88</v>
      </c>
    </row>
    <row r="158" s="1" customFormat="1">
      <c r="B158" s="39"/>
      <c r="C158" s="40"/>
      <c r="D158" s="232" t="s">
        <v>193</v>
      </c>
      <c r="E158" s="40"/>
      <c r="F158" s="235" t="s">
        <v>342</v>
      </c>
      <c r="G158" s="40"/>
      <c r="H158" s="40"/>
      <c r="I158" s="138"/>
      <c r="J158" s="138"/>
      <c r="K158" s="40"/>
      <c r="L158" s="40"/>
      <c r="M158" s="44"/>
      <c r="N158" s="234"/>
      <c r="O158" s="84"/>
      <c r="P158" s="84"/>
      <c r="Q158" s="84"/>
      <c r="R158" s="84"/>
      <c r="S158" s="84"/>
      <c r="T158" s="84"/>
      <c r="U158" s="84"/>
      <c r="V158" s="84"/>
      <c r="W158" s="84"/>
      <c r="X158" s="84"/>
      <c r="Y158" s="85"/>
      <c r="AT158" s="18" t="s">
        <v>193</v>
      </c>
      <c r="AU158" s="18" t="s">
        <v>88</v>
      </c>
    </row>
    <row r="159" s="12" customFormat="1">
      <c r="B159" s="236"/>
      <c r="C159" s="237"/>
      <c r="D159" s="232" t="s">
        <v>195</v>
      </c>
      <c r="E159" s="238" t="s">
        <v>20</v>
      </c>
      <c r="F159" s="239" t="s">
        <v>545</v>
      </c>
      <c r="G159" s="237"/>
      <c r="H159" s="240">
        <v>4</v>
      </c>
      <c r="I159" s="241"/>
      <c r="J159" s="241"/>
      <c r="K159" s="237"/>
      <c r="L159" s="237"/>
      <c r="M159" s="242"/>
      <c r="N159" s="243"/>
      <c r="O159" s="244"/>
      <c r="P159" s="244"/>
      <c r="Q159" s="244"/>
      <c r="R159" s="244"/>
      <c r="S159" s="244"/>
      <c r="T159" s="244"/>
      <c r="U159" s="244"/>
      <c r="V159" s="244"/>
      <c r="W159" s="244"/>
      <c r="X159" s="244"/>
      <c r="Y159" s="245"/>
      <c r="AT159" s="246" t="s">
        <v>195</v>
      </c>
      <c r="AU159" s="246" t="s">
        <v>88</v>
      </c>
      <c r="AV159" s="12" t="s">
        <v>88</v>
      </c>
      <c r="AW159" s="12" t="s">
        <v>5</v>
      </c>
      <c r="AX159" s="12" t="s">
        <v>78</v>
      </c>
      <c r="AY159" s="246" t="s">
        <v>183</v>
      </c>
    </row>
    <row r="160" s="13" customFormat="1">
      <c r="B160" s="247"/>
      <c r="C160" s="248"/>
      <c r="D160" s="232" t="s">
        <v>195</v>
      </c>
      <c r="E160" s="249" t="s">
        <v>20</v>
      </c>
      <c r="F160" s="250" t="s">
        <v>197</v>
      </c>
      <c r="G160" s="248"/>
      <c r="H160" s="251">
        <v>4</v>
      </c>
      <c r="I160" s="252"/>
      <c r="J160" s="252"/>
      <c r="K160" s="248"/>
      <c r="L160" s="248"/>
      <c r="M160" s="253"/>
      <c r="N160" s="254"/>
      <c r="O160" s="255"/>
      <c r="P160" s="255"/>
      <c r="Q160" s="255"/>
      <c r="R160" s="255"/>
      <c r="S160" s="255"/>
      <c r="T160" s="255"/>
      <c r="U160" s="255"/>
      <c r="V160" s="255"/>
      <c r="W160" s="255"/>
      <c r="X160" s="255"/>
      <c r="Y160" s="256"/>
      <c r="AT160" s="257" t="s">
        <v>195</v>
      </c>
      <c r="AU160" s="257" t="s">
        <v>88</v>
      </c>
      <c r="AV160" s="13" t="s">
        <v>129</v>
      </c>
      <c r="AW160" s="13" t="s">
        <v>5</v>
      </c>
      <c r="AX160" s="13" t="s">
        <v>86</v>
      </c>
      <c r="AY160" s="257" t="s">
        <v>183</v>
      </c>
    </row>
    <row r="161" s="1" customFormat="1" ht="24" customHeight="1">
      <c r="B161" s="39"/>
      <c r="C161" s="218" t="s">
        <v>299</v>
      </c>
      <c r="D161" s="260" t="s">
        <v>185</v>
      </c>
      <c r="E161" s="219" t="s">
        <v>622</v>
      </c>
      <c r="F161" s="220" t="s">
        <v>623</v>
      </c>
      <c r="G161" s="221" t="s">
        <v>200</v>
      </c>
      <c r="H161" s="222">
        <v>2</v>
      </c>
      <c r="I161" s="223"/>
      <c r="J161" s="223"/>
      <c r="K161" s="224">
        <f>ROUND(P161*H161,2)</f>
        <v>0</v>
      </c>
      <c r="L161" s="220" t="s">
        <v>189</v>
      </c>
      <c r="M161" s="44"/>
      <c r="N161" s="225" t="s">
        <v>20</v>
      </c>
      <c r="O161" s="226" t="s">
        <v>47</v>
      </c>
      <c r="P161" s="227">
        <f>I161+J161</f>
        <v>0</v>
      </c>
      <c r="Q161" s="227">
        <f>ROUND(I161*H161,2)</f>
        <v>0</v>
      </c>
      <c r="R161" s="227">
        <f>ROUND(J161*H161,2)</f>
        <v>0</v>
      </c>
      <c r="S161" s="84"/>
      <c r="T161" s="228">
        <f>S161*H161</f>
        <v>0</v>
      </c>
      <c r="U161" s="228">
        <v>0</v>
      </c>
      <c r="V161" s="228">
        <f>U161*H161</f>
        <v>0</v>
      </c>
      <c r="W161" s="228">
        <v>0</v>
      </c>
      <c r="X161" s="228">
        <f>W161*H161</f>
        <v>0</v>
      </c>
      <c r="Y161" s="229" t="s">
        <v>20</v>
      </c>
      <c r="AR161" s="230" t="s">
        <v>129</v>
      </c>
      <c r="AT161" s="230" t="s">
        <v>185</v>
      </c>
      <c r="AU161" s="230" t="s">
        <v>88</v>
      </c>
      <c r="AY161" s="18" t="s">
        <v>183</v>
      </c>
      <c r="BE161" s="231">
        <f>IF(O161="základní",K161,0)</f>
        <v>0</v>
      </c>
      <c r="BF161" s="231">
        <f>IF(O161="snížená",K161,0)</f>
        <v>0</v>
      </c>
      <c r="BG161" s="231">
        <f>IF(O161="zákl. přenesená",K161,0)</f>
        <v>0</v>
      </c>
      <c r="BH161" s="231">
        <f>IF(O161="sníž. přenesená",K161,0)</f>
        <v>0</v>
      </c>
      <c r="BI161" s="231">
        <f>IF(O161="nulová",K161,0)</f>
        <v>0</v>
      </c>
      <c r="BJ161" s="18" t="s">
        <v>86</v>
      </c>
      <c r="BK161" s="231">
        <f>ROUND(P161*H161,2)</f>
        <v>0</v>
      </c>
      <c r="BL161" s="18" t="s">
        <v>129</v>
      </c>
      <c r="BM161" s="230" t="s">
        <v>624</v>
      </c>
    </row>
    <row r="162" s="1" customFormat="1">
      <c r="B162" s="39"/>
      <c r="C162" s="40"/>
      <c r="D162" s="232" t="s">
        <v>191</v>
      </c>
      <c r="E162" s="40"/>
      <c r="F162" s="233" t="s">
        <v>625</v>
      </c>
      <c r="G162" s="40"/>
      <c r="H162" s="40"/>
      <c r="I162" s="138"/>
      <c r="J162" s="138"/>
      <c r="K162" s="40"/>
      <c r="L162" s="40"/>
      <c r="M162" s="44"/>
      <c r="N162" s="234"/>
      <c r="O162" s="84"/>
      <c r="P162" s="84"/>
      <c r="Q162" s="84"/>
      <c r="R162" s="84"/>
      <c r="S162" s="84"/>
      <c r="T162" s="84"/>
      <c r="U162" s="84"/>
      <c r="V162" s="84"/>
      <c r="W162" s="84"/>
      <c r="X162" s="84"/>
      <c r="Y162" s="85"/>
      <c r="AT162" s="18" t="s">
        <v>191</v>
      </c>
      <c r="AU162" s="18" t="s">
        <v>88</v>
      </c>
    </row>
    <row r="163" s="1" customFormat="1">
      <c r="B163" s="39"/>
      <c r="C163" s="40"/>
      <c r="D163" s="232" t="s">
        <v>193</v>
      </c>
      <c r="E163" s="40"/>
      <c r="F163" s="235" t="s">
        <v>342</v>
      </c>
      <c r="G163" s="40"/>
      <c r="H163" s="40"/>
      <c r="I163" s="138"/>
      <c r="J163" s="138"/>
      <c r="K163" s="40"/>
      <c r="L163" s="40"/>
      <c r="M163" s="44"/>
      <c r="N163" s="234"/>
      <c r="O163" s="84"/>
      <c r="P163" s="84"/>
      <c r="Q163" s="84"/>
      <c r="R163" s="84"/>
      <c r="S163" s="84"/>
      <c r="T163" s="84"/>
      <c r="U163" s="84"/>
      <c r="V163" s="84"/>
      <c r="W163" s="84"/>
      <c r="X163" s="84"/>
      <c r="Y163" s="85"/>
      <c r="AT163" s="18" t="s">
        <v>193</v>
      </c>
      <c r="AU163" s="18" t="s">
        <v>88</v>
      </c>
    </row>
    <row r="164" s="12" customFormat="1">
      <c r="B164" s="236"/>
      <c r="C164" s="237"/>
      <c r="D164" s="232" t="s">
        <v>195</v>
      </c>
      <c r="E164" s="238" t="s">
        <v>20</v>
      </c>
      <c r="F164" s="239" t="s">
        <v>546</v>
      </c>
      <c r="G164" s="237"/>
      <c r="H164" s="240">
        <v>2</v>
      </c>
      <c r="I164" s="241"/>
      <c r="J164" s="241"/>
      <c r="K164" s="237"/>
      <c r="L164" s="237"/>
      <c r="M164" s="242"/>
      <c r="N164" s="243"/>
      <c r="O164" s="244"/>
      <c r="P164" s="244"/>
      <c r="Q164" s="244"/>
      <c r="R164" s="244"/>
      <c r="S164" s="244"/>
      <c r="T164" s="244"/>
      <c r="U164" s="244"/>
      <c r="V164" s="244"/>
      <c r="W164" s="244"/>
      <c r="X164" s="244"/>
      <c r="Y164" s="245"/>
      <c r="AT164" s="246" t="s">
        <v>195</v>
      </c>
      <c r="AU164" s="246" t="s">
        <v>88</v>
      </c>
      <c r="AV164" s="12" t="s">
        <v>88</v>
      </c>
      <c r="AW164" s="12" t="s">
        <v>5</v>
      </c>
      <c r="AX164" s="12" t="s">
        <v>78</v>
      </c>
      <c r="AY164" s="246" t="s">
        <v>183</v>
      </c>
    </row>
    <row r="165" s="13" customFormat="1">
      <c r="B165" s="247"/>
      <c r="C165" s="248"/>
      <c r="D165" s="232" t="s">
        <v>195</v>
      </c>
      <c r="E165" s="249" t="s">
        <v>20</v>
      </c>
      <c r="F165" s="250" t="s">
        <v>197</v>
      </c>
      <c r="G165" s="248"/>
      <c r="H165" s="251">
        <v>2</v>
      </c>
      <c r="I165" s="252"/>
      <c r="J165" s="252"/>
      <c r="K165" s="248"/>
      <c r="L165" s="248"/>
      <c r="M165" s="253"/>
      <c r="N165" s="254"/>
      <c r="O165" s="255"/>
      <c r="P165" s="255"/>
      <c r="Q165" s="255"/>
      <c r="R165" s="255"/>
      <c r="S165" s="255"/>
      <c r="T165" s="255"/>
      <c r="U165" s="255"/>
      <c r="V165" s="255"/>
      <c r="W165" s="255"/>
      <c r="X165" s="255"/>
      <c r="Y165" s="256"/>
      <c r="AT165" s="257" t="s">
        <v>195</v>
      </c>
      <c r="AU165" s="257" t="s">
        <v>88</v>
      </c>
      <c r="AV165" s="13" t="s">
        <v>129</v>
      </c>
      <c r="AW165" s="13" t="s">
        <v>5</v>
      </c>
      <c r="AX165" s="13" t="s">
        <v>86</v>
      </c>
      <c r="AY165" s="257" t="s">
        <v>183</v>
      </c>
    </row>
    <row r="166" s="1" customFormat="1" ht="24" customHeight="1">
      <c r="B166" s="39"/>
      <c r="C166" s="218" t="s">
        <v>305</v>
      </c>
      <c r="D166" s="260" t="s">
        <v>185</v>
      </c>
      <c r="E166" s="219" t="s">
        <v>626</v>
      </c>
      <c r="F166" s="220" t="s">
        <v>627</v>
      </c>
      <c r="G166" s="221" t="s">
        <v>200</v>
      </c>
      <c r="H166" s="222">
        <v>3</v>
      </c>
      <c r="I166" s="223"/>
      <c r="J166" s="223"/>
      <c r="K166" s="224">
        <f>ROUND(P166*H166,2)</f>
        <v>0</v>
      </c>
      <c r="L166" s="220" t="s">
        <v>189</v>
      </c>
      <c r="M166" s="44"/>
      <c r="N166" s="225" t="s">
        <v>20</v>
      </c>
      <c r="O166" s="226" t="s">
        <v>47</v>
      </c>
      <c r="P166" s="227">
        <f>I166+J166</f>
        <v>0</v>
      </c>
      <c r="Q166" s="227">
        <f>ROUND(I166*H166,2)</f>
        <v>0</v>
      </c>
      <c r="R166" s="227">
        <f>ROUND(J166*H166,2)</f>
        <v>0</v>
      </c>
      <c r="S166" s="84"/>
      <c r="T166" s="228">
        <f>S166*H166</f>
        <v>0</v>
      </c>
      <c r="U166" s="228">
        <v>0</v>
      </c>
      <c r="V166" s="228">
        <f>U166*H166</f>
        <v>0</v>
      </c>
      <c r="W166" s="228">
        <v>0</v>
      </c>
      <c r="X166" s="228">
        <f>W166*H166</f>
        <v>0</v>
      </c>
      <c r="Y166" s="229" t="s">
        <v>20</v>
      </c>
      <c r="AR166" s="230" t="s">
        <v>129</v>
      </c>
      <c r="AT166" s="230" t="s">
        <v>185</v>
      </c>
      <c r="AU166" s="230" t="s">
        <v>88</v>
      </c>
      <c r="AY166" s="18" t="s">
        <v>183</v>
      </c>
      <c r="BE166" s="231">
        <f>IF(O166="základní",K166,0)</f>
        <v>0</v>
      </c>
      <c r="BF166" s="231">
        <f>IF(O166="snížená",K166,0)</f>
        <v>0</v>
      </c>
      <c r="BG166" s="231">
        <f>IF(O166="zákl. přenesená",K166,0)</f>
        <v>0</v>
      </c>
      <c r="BH166" s="231">
        <f>IF(O166="sníž. přenesená",K166,0)</f>
        <v>0</v>
      </c>
      <c r="BI166" s="231">
        <f>IF(O166="nulová",K166,0)</f>
        <v>0</v>
      </c>
      <c r="BJ166" s="18" t="s">
        <v>86</v>
      </c>
      <c r="BK166" s="231">
        <f>ROUND(P166*H166,2)</f>
        <v>0</v>
      </c>
      <c r="BL166" s="18" t="s">
        <v>129</v>
      </c>
      <c r="BM166" s="230" t="s">
        <v>628</v>
      </c>
    </row>
    <row r="167" s="1" customFormat="1">
      <c r="B167" s="39"/>
      <c r="C167" s="40"/>
      <c r="D167" s="232" t="s">
        <v>191</v>
      </c>
      <c r="E167" s="40"/>
      <c r="F167" s="233" t="s">
        <v>629</v>
      </c>
      <c r="G167" s="40"/>
      <c r="H167" s="40"/>
      <c r="I167" s="138"/>
      <c r="J167" s="138"/>
      <c r="K167" s="40"/>
      <c r="L167" s="40"/>
      <c r="M167" s="44"/>
      <c r="N167" s="234"/>
      <c r="O167" s="84"/>
      <c r="P167" s="84"/>
      <c r="Q167" s="84"/>
      <c r="R167" s="84"/>
      <c r="S167" s="84"/>
      <c r="T167" s="84"/>
      <c r="U167" s="84"/>
      <c r="V167" s="84"/>
      <c r="W167" s="84"/>
      <c r="X167" s="84"/>
      <c r="Y167" s="85"/>
      <c r="AT167" s="18" t="s">
        <v>191</v>
      </c>
      <c r="AU167" s="18" t="s">
        <v>88</v>
      </c>
    </row>
    <row r="168" s="1" customFormat="1">
      <c r="B168" s="39"/>
      <c r="C168" s="40"/>
      <c r="D168" s="232" t="s">
        <v>193</v>
      </c>
      <c r="E168" s="40"/>
      <c r="F168" s="235" t="s">
        <v>342</v>
      </c>
      <c r="G168" s="40"/>
      <c r="H168" s="40"/>
      <c r="I168" s="138"/>
      <c r="J168" s="138"/>
      <c r="K168" s="40"/>
      <c r="L168" s="40"/>
      <c r="M168" s="44"/>
      <c r="N168" s="234"/>
      <c r="O168" s="84"/>
      <c r="P168" s="84"/>
      <c r="Q168" s="84"/>
      <c r="R168" s="84"/>
      <c r="S168" s="84"/>
      <c r="T168" s="84"/>
      <c r="U168" s="84"/>
      <c r="V168" s="84"/>
      <c r="W168" s="84"/>
      <c r="X168" s="84"/>
      <c r="Y168" s="85"/>
      <c r="AT168" s="18" t="s">
        <v>193</v>
      </c>
      <c r="AU168" s="18" t="s">
        <v>88</v>
      </c>
    </row>
    <row r="169" s="12" customFormat="1">
      <c r="B169" s="236"/>
      <c r="C169" s="237"/>
      <c r="D169" s="232" t="s">
        <v>195</v>
      </c>
      <c r="E169" s="238" t="s">
        <v>20</v>
      </c>
      <c r="F169" s="239" t="s">
        <v>542</v>
      </c>
      <c r="G169" s="237"/>
      <c r="H169" s="240">
        <v>3</v>
      </c>
      <c r="I169" s="241"/>
      <c r="J169" s="241"/>
      <c r="K169" s="237"/>
      <c r="L169" s="237"/>
      <c r="M169" s="242"/>
      <c r="N169" s="243"/>
      <c r="O169" s="244"/>
      <c r="P169" s="244"/>
      <c r="Q169" s="244"/>
      <c r="R169" s="244"/>
      <c r="S169" s="244"/>
      <c r="T169" s="244"/>
      <c r="U169" s="244"/>
      <c r="V169" s="244"/>
      <c r="W169" s="244"/>
      <c r="X169" s="244"/>
      <c r="Y169" s="245"/>
      <c r="AT169" s="246" t="s">
        <v>195</v>
      </c>
      <c r="AU169" s="246" t="s">
        <v>88</v>
      </c>
      <c r="AV169" s="12" t="s">
        <v>88</v>
      </c>
      <c r="AW169" s="12" t="s">
        <v>5</v>
      </c>
      <c r="AX169" s="12" t="s">
        <v>78</v>
      </c>
      <c r="AY169" s="246" t="s">
        <v>183</v>
      </c>
    </row>
    <row r="170" s="13" customFormat="1">
      <c r="B170" s="247"/>
      <c r="C170" s="248"/>
      <c r="D170" s="232" t="s">
        <v>195</v>
      </c>
      <c r="E170" s="249" t="s">
        <v>20</v>
      </c>
      <c r="F170" s="250" t="s">
        <v>197</v>
      </c>
      <c r="G170" s="248"/>
      <c r="H170" s="251">
        <v>3</v>
      </c>
      <c r="I170" s="252"/>
      <c r="J170" s="252"/>
      <c r="K170" s="248"/>
      <c r="L170" s="248"/>
      <c r="M170" s="253"/>
      <c r="N170" s="254"/>
      <c r="O170" s="255"/>
      <c r="P170" s="255"/>
      <c r="Q170" s="255"/>
      <c r="R170" s="255"/>
      <c r="S170" s="255"/>
      <c r="T170" s="255"/>
      <c r="U170" s="255"/>
      <c r="V170" s="255"/>
      <c r="W170" s="255"/>
      <c r="X170" s="255"/>
      <c r="Y170" s="256"/>
      <c r="AT170" s="257" t="s">
        <v>195</v>
      </c>
      <c r="AU170" s="257" t="s">
        <v>88</v>
      </c>
      <c r="AV170" s="13" t="s">
        <v>129</v>
      </c>
      <c r="AW170" s="13" t="s">
        <v>5</v>
      </c>
      <c r="AX170" s="13" t="s">
        <v>86</v>
      </c>
      <c r="AY170" s="257" t="s">
        <v>183</v>
      </c>
    </row>
    <row r="171" s="11" customFormat="1" ht="22.8" customHeight="1">
      <c r="B171" s="201"/>
      <c r="C171" s="202"/>
      <c r="D171" s="203" t="s">
        <v>77</v>
      </c>
      <c r="E171" s="216" t="s">
        <v>532</v>
      </c>
      <c r="F171" s="216" t="s">
        <v>533</v>
      </c>
      <c r="G171" s="202"/>
      <c r="H171" s="202"/>
      <c r="I171" s="205"/>
      <c r="J171" s="205"/>
      <c r="K171" s="217">
        <f>BK171</f>
        <v>0</v>
      </c>
      <c r="L171" s="202"/>
      <c r="M171" s="207"/>
      <c r="N171" s="208"/>
      <c r="O171" s="209"/>
      <c r="P171" s="209"/>
      <c r="Q171" s="210">
        <f>SUM(Q172:Q174)</f>
        <v>0</v>
      </c>
      <c r="R171" s="210">
        <f>SUM(R172:R174)</f>
        <v>0</v>
      </c>
      <c r="S171" s="209"/>
      <c r="T171" s="211">
        <f>SUM(T172:T174)</f>
        <v>0</v>
      </c>
      <c r="U171" s="209"/>
      <c r="V171" s="211">
        <f>SUM(V172:V174)</f>
        <v>0</v>
      </c>
      <c r="W171" s="209"/>
      <c r="X171" s="211">
        <f>SUM(X172:X174)</f>
        <v>0</v>
      </c>
      <c r="Y171" s="212"/>
      <c r="AR171" s="213" t="s">
        <v>86</v>
      </c>
      <c r="AT171" s="214" t="s">
        <v>77</v>
      </c>
      <c r="AU171" s="214" t="s">
        <v>86</v>
      </c>
      <c r="AY171" s="213" t="s">
        <v>183</v>
      </c>
      <c r="BK171" s="215">
        <f>SUM(BK172:BK174)</f>
        <v>0</v>
      </c>
    </row>
    <row r="172" s="1" customFormat="1" ht="24" customHeight="1">
      <c r="B172" s="39"/>
      <c r="C172" s="218" t="s">
        <v>311</v>
      </c>
      <c r="D172" s="218" t="s">
        <v>185</v>
      </c>
      <c r="E172" s="219" t="s">
        <v>630</v>
      </c>
      <c r="F172" s="220" t="s">
        <v>631</v>
      </c>
      <c r="G172" s="221" t="s">
        <v>416</v>
      </c>
      <c r="H172" s="222">
        <v>0.029999999999999999</v>
      </c>
      <c r="I172" s="223"/>
      <c r="J172" s="223"/>
      <c r="K172" s="224">
        <f>ROUND(P172*H172,2)</f>
        <v>0</v>
      </c>
      <c r="L172" s="220" t="s">
        <v>189</v>
      </c>
      <c r="M172" s="44"/>
      <c r="N172" s="225" t="s">
        <v>20</v>
      </c>
      <c r="O172" s="226" t="s">
        <v>47</v>
      </c>
      <c r="P172" s="227">
        <f>I172+J172</f>
        <v>0</v>
      </c>
      <c r="Q172" s="227">
        <f>ROUND(I172*H172,2)</f>
        <v>0</v>
      </c>
      <c r="R172" s="227">
        <f>ROUND(J172*H172,2)</f>
        <v>0</v>
      </c>
      <c r="S172" s="84"/>
      <c r="T172" s="228">
        <f>S172*H172</f>
        <v>0</v>
      </c>
      <c r="U172" s="228">
        <v>0</v>
      </c>
      <c r="V172" s="228">
        <f>U172*H172</f>
        <v>0</v>
      </c>
      <c r="W172" s="228">
        <v>0</v>
      </c>
      <c r="X172" s="228">
        <f>W172*H172</f>
        <v>0</v>
      </c>
      <c r="Y172" s="229" t="s">
        <v>20</v>
      </c>
      <c r="AR172" s="230" t="s">
        <v>129</v>
      </c>
      <c r="AT172" s="230" t="s">
        <v>185</v>
      </c>
      <c r="AU172" s="230" t="s">
        <v>88</v>
      </c>
      <c r="AY172" s="18" t="s">
        <v>183</v>
      </c>
      <c r="BE172" s="231">
        <f>IF(O172="základní",K172,0)</f>
        <v>0</v>
      </c>
      <c r="BF172" s="231">
        <f>IF(O172="snížená",K172,0)</f>
        <v>0</v>
      </c>
      <c r="BG172" s="231">
        <f>IF(O172="zákl. přenesená",K172,0)</f>
        <v>0</v>
      </c>
      <c r="BH172" s="231">
        <f>IF(O172="sníž. přenesená",K172,0)</f>
        <v>0</v>
      </c>
      <c r="BI172" s="231">
        <f>IF(O172="nulová",K172,0)</f>
        <v>0</v>
      </c>
      <c r="BJ172" s="18" t="s">
        <v>86</v>
      </c>
      <c r="BK172" s="231">
        <f>ROUND(P172*H172,2)</f>
        <v>0</v>
      </c>
      <c r="BL172" s="18" t="s">
        <v>129</v>
      </c>
      <c r="BM172" s="230" t="s">
        <v>632</v>
      </c>
    </row>
    <row r="173" s="1" customFormat="1">
      <c r="B173" s="39"/>
      <c r="C173" s="40"/>
      <c r="D173" s="232" t="s">
        <v>191</v>
      </c>
      <c r="E173" s="40"/>
      <c r="F173" s="233" t="s">
        <v>633</v>
      </c>
      <c r="G173" s="40"/>
      <c r="H173" s="40"/>
      <c r="I173" s="138"/>
      <c r="J173" s="138"/>
      <c r="K173" s="40"/>
      <c r="L173" s="40"/>
      <c r="M173" s="44"/>
      <c r="N173" s="234"/>
      <c r="O173" s="84"/>
      <c r="P173" s="84"/>
      <c r="Q173" s="84"/>
      <c r="R173" s="84"/>
      <c r="S173" s="84"/>
      <c r="T173" s="84"/>
      <c r="U173" s="84"/>
      <c r="V173" s="84"/>
      <c r="W173" s="84"/>
      <c r="X173" s="84"/>
      <c r="Y173" s="85"/>
      <c r="AT173" s="18" t="s">
        <v>191</v>
      </c>
      <c r="AU173" s="18" t="s">
        <v>88</v>
      </c>
    </row>
    <row r="174" s="1" customFormat="1">
      <c r="B174" s="39"/>
      <c r="C174" s="40"/>
      <c r="D174" s="232" t="s">
        <v>193</v>
      </c>
      <c r="E174" s="40"/>
      <c r="F174" s="235" t="s">
        <v>634</v>
      </c>
      <c r="G174" s="40"/>
      <c r="H174" s="40"/>
      <c r="I174" s="138"/>
      <c r="J174" s="138"/>
      <c r="K174" s="40"/>
      <c r="L174" s="40"/>
      <c r="M174" s="44"/>
      <c r="N174" s="295"/>
      <c r="O174" s="296"/>
      <c r="P174" s="296"/>
      <c r="Q174" s="296"/>
      <c r="R174" s="296"/>
      <c r="S174" s="296"/>
      <c r="T174" s="296"/>
      <c r="U174" s="296"/>
      <c r="V174" s="296"/>
      <c r="W174" s="296"/>
      <c r="X174" s="296"/>
      <c r="Y174" s="297"/>
      <c r="AT174" s="18" t="s">
        <v>193</v>
      </c>
      <c r="AU174" s="18" t="s">
        <v>88</v>
      </c>
    </row>
    <row r="175" s="1" customFormat="1" ht="6.96" customHeight="1">
      <c r="B175" s="59"/>
      <c r="C175" s="60"/>
      <c r="D175" s="60"/>
      <c r="E175" s="60"/>
      <c r="F175" s="60"/>
      <c r="G175" s="60"/>
      <c r="H175" s="60"/>
      <c r="I175" s="165"/>
      <c r="J175" s="165"/>
      <c r="K175" s="60"/>
      <c r="L175" s="60"/>
      <c r="M175" s="44"/>
    </row>
  </sheetData>
  <sheetProtection sheet="1" autoFilter="0" formatColumns="0" formatRows="0" objects="1" scenarios="1" spinCount="100000" saltValue="uh+QnzvnmD0y1X7ZkrhIrmYq1Xww/PlWTlZ59erzm2mv3F6sbcnijYHIy4t6eZYrCDhmg2MWpjZkJfaIOUZlmQ==" hashValue="JUn+MLVUmSkhB45//oPJZyAScr1YorMA9xgtVx/OA2fgeK7P9cv4FC+qAWlBM6nGaE5VicN8GIwXJAQVD1CnEw==" algorithmName="SHA-512" password="CC35"/>
  <autoFilter ref="C83:L174"/>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94</v>
      </c>
      <c r="AZ2" s="130" t="s">
        <v>635</v>
      </c>
      <c r="BA2" s="130" t="s">
        <v>20</v>
      </c>
      <c r="BB2" s="130" t="s">
        <v>20</v>
      </c>
      <c r="BC2" s="130" t="s">
        <v>636</v>
      </c>
      <c r="BD2" s="130" t="s">
        <v>88</v>
      </c>
    </row>
    <row r="3" ht="6.96" customHeight="1">
      <c r="B3" s="131"/>
      <c r="C3" s="132"/>
      <c r="D3" s="132"/>
      <c r="E3" s="132"/>
      <c r="F3" s="132"/>
      <c r="G3" s="132"/>
      <c r="H3" s="132"/>
      <c r="I3" s="133"/>
      <c r="J3" s="133"/>
      <c r="K3" s="132"/>
      <c r="L3" s="132"/>
      <c r="M3" s="21"/>
      <c r="AT3" s="18" t="s">
        <v>88</v>
      </c>
      <c r="AZ3" s="130" t="s">
        <v>637</v>
      </c>
      <c r="BA3" s="130" t="s">
        <v>20</v>
      </c>
      <c r="BB3" s="130" t="s">
        <v>20</v>
      </c>
      <c r="BC3" s="130" t="s">
        <v>638</v>
      </c>
      <c r="BD3" s="130" t="s">
        <v>88</v>
      </c>
    </row>
    <row r="4" ht="24.96" customHeight="1">
      <c r="B4" s="21"/>
      <c r="D4" s="134" t="s">
        <v>123</v>
      </c>
      <c r="M4" s="21"/>
      <c r="N4" s="135" t="s">
        <v>11</v>
      </c>
      <c r="AT4" s="18" t="s">
        <v>4</v>
      </c>
      <c r="AZ4" s="130" t="s">
        <v>119</v>
      </c>
      <c r="BA4" s="130" t="s">
        <v>20</v>
      </c>
      <c r="BB4" s="130" t="s">
        <v>20</v>
      </c>
      <c r="BC4" s="130" t="s">
        <v>639</v>
      </c>
      <c r="BD4" s="130" t="s">
        <v>88</v>
      </c>
    </row>
    <row r="5" ht="6.96" customHeight="1">
      <c r="B5" s="21"/>
      <c r="M5" s="21"/>
      <c r="AZ5" s="130" t="s">
        <v>640</v>
      </c>
      <c r="BA5" s="130" t="s">
        <v>20</v>
      </c>
      <c r="BB5" s="130" t="s">
        <v>20</v>
      </c>
      <c r="BC5" s="130" t="s">
        <v>641</v>
      </c>
      <c r="BD5" s="130" t="s">
        <v>88</v>
      </c>
    </row>
    <row r="6" ht="12" customHeight="1">
      <c r="B6" s="21"/>
      <c r="D6" s="136" t="s">
        <v>17</v>
      </c>
      <c r="M6" s="21"/>
      <c r="AZ6" s="130" t="s">
        <v>642</v>
      </c>
      <c r="BA6" s="130" t="s">
        <v>20</v>
      </c>
      <c r="BB6" s="130" t="s">
        <v>20</v>
      </c>
      <c r="BC6" s="130" t="s">
        <v>86</v>
      </c>
      <c r="BD6" s="130" t="s">
        <v>88</v>
      </c>
    </row>
    <row r="7" ht="16.5" customHeight="1">
      <c r="B7" s="21"/>
      <c r="E7" s="137" t="str">
        <f>'Rekapitulace stavby'!K6</f>
        <v>Trnávka,Trnava u Zlína, dílčí úpravy toku</v>
      </c>
      <c r="F7" s="136"/>
      <c r="G7" s="136"/>
      <c r="H7" s="136"/>
      <c r="M7" s="21"/>
      <c r="AZ7" s="130" t="s">
        <v>121</v>
      </c>
      <c r="BA7" s="130" t="s">
        <v>20</v>
      </c>
      <c r="BB7" s="130" t="s">
        <v>20</v>
      </c>
      <c r="BC7" s="130" t="s">
        <v>384</v>
      </c>
      <c r="BD7" s="130" t="s">
        <v>88</v>
      </c>
    </row>
    <row r="8" s="1" customFormat="1" ht="12" customHeight="1">
      <c r="B8" s="44"/>
      <c r="D8" s="136" t="s">
        <v>132</v>
      </c>
      <c r="I8" s="138"/>
      <c r="J8" s="138"/>
      <c r="M8" s="44"/>
      <c r="AZ8" s="130" t="s">
        <v>124</v>
      </c>
      <c r="BA8" s="130" t="s">
        <v>20</v>
      </c>
      <c r="BB8" s="130" t="s">
        <v>20</v>
      </c>
      <c r="BC8" s="130" t="s">
        <v>125</v>
      </c>
      <c r="BD8" s="130" t="s">
        <v>88</v>
      </c>
    </row>
    <row r="9" s="1" customFormat="1" ht="36.96" customHeight="1">
      <c r="B9" s="44"/>
      <c r="E9" s="139" t="s">
        <v>643</v>
      </c>
      <c r="F9" s="1"/>
      <c r="G9" s="1"/>
      <c r="H9" s="1"/>
      <c r="I9" s="138"/>
      <c r="J9" s="138"/>
      <c r="M9" s="44"/>
      <c r="AZ9" s="130" t="s">
        <v>126</v>
      </c>
      <c r="BA9" s="130" t="s">
        <v>20</v>
      </c>
      <c r="BB9" s="130" t="s">
        <v>20</v>
      </c>
      <c r="BC9" s="130" t="s">
        <v>264</v>
      </c>
      <c r="BD9" s="130" t="s">
        <v>88</v>
      </c>
    </row>
    <row r="10" s="1" customFormat="1">
      <c r="B10" s="44"/>
      <c r="I10" s="138"/>
      <c r="J10" s="138"/>
      <c r="M10" s="44"/>
      <c r="AZ10" s="130" t="s">
        <v>128</v>
      </c>
      <c r="BA10" s="130" t="s">
        <v>20</v>
      </c>
      <c r="BB10" s="130" t="s">
        <v>20</v>
      </c>
      <c r="BC10" s="130" t="s">
        <v>129</v>
      </c>
      <c r="BD10" s="130" t="s">
        <v>88</v>
      </c>
    </row>
    <row r="11" s="1" customFormat="1" ht="12" customHeight="1">
      <c r="B11" s="44"/>
      <c r="D11" s="136" t="s">
        <v>19</v>
      </c>
      <c r="F11" s="140" t="s">
        <v>20</v>
      </c>
      <c r="I11" s="141" t="s">
        <v>21</v>
      </c>
      <c r="J11" s="142" t="s">
        <v>20</v>
      </c>
      <c r="M11" s="44"/>
      <c r="AZ11" s="130" t="s">
        <v>130</v>
      </c>
      <c r="BA11" s="130" t="s">
        <v>20</v>
      </c>
      <c r="BB11" s="130" t="s">
        <v>20</v>
      </c>
      <c r="BC11" s="130" t="s">
        <v>644</v>
      </c>
      <c r="BD11" s="130" t="s">
        <v>88</v>
      </c>
    </row>
    <row r="12" s="1" customFormat="1" ht="12" customHeight="1">
      <c r="B12" s="44"/>
      <c r="D12" s="136" t="s">
        <v>22</v>
      </c>
      <c r="F12" s="140" t="s">
        <v>23</v>
      </c>
      <c r="I12" s="141" t="s">
        <v>24</v>
      </c>
      <c r="J12" s="143" t="str">
        <f>'Rekapitulace stavby'!AN8</f>
        <v>16. 9. 2019</v>
      </c>
      <c r="M12" s="44"/>
      <c r="AZ12" s="130" t="s">
        <v>133</v>
      </c>
      <c r="BA12" s="130" t="s">
        <v>20</v>
      </c>
      <c r="BB12" s="130" t="s">
        <v>20</v>
      </c>
      <c r="BC12" s="130" t="s">
        <v>645</v>
      </c>
      <c r="BD12" s="130" t="s">
        <v>88</v>
      </c>
    </row>
    <row r="13" s="1" customFormat="1" ht="10.8" customHeight="1">
      <c r="B13" s="44"/>
      <c r="I13" s="138"/>
      <c r="J13" s="138"/>
      <c r="M13" s="44"/>
      <c r="AZ13" s="130" t="s">
        <v>136</v>
      </c>
      <c r="BA13" s="130" t="s">
        <v>20</v>
      </c>
      <c r="BB13" s="130" t="s">
        <v>20</v>
      </c>
      <c r="BC13" s="130" t="s">
        <v>646</v>
      </c>
      <c r="BD13" s="130" t="s">
        <v>88</v>
      </c>
    </row>
    <row r="14" s="1" customFormat="1" ht="12" customHeight="1">
      <c r="B14" s="44"/>
      <c r="D14" s="136" t="s">
        <v>26</v>
      </c>
      <c r="I14" s="141" t="s">
        <v>27</v>
      </c>
      <c r="J14" s="142" t="s">
        <v>28</v>
      </c>
      <c r="M14" s="44"/>
      <c r="AZ14" s="130" t="s">
        <v>138</v>
      </c>
      <c r="BA14" s="130" t="s">
        <v>20</v>
      </c>
      <c r="BB14" s="130" t="s">
        <v>20</v>
      </c>
      <c r="BC14" s="130" t="s">
        <v>252</v>
      </c>
      <c r="BD14" s="130" t="s">
        <v>88</v>
      </c>
    </row>
    <row r="15" s="1" customFormat="1" ht="18" customHeight="1">
      <c r="B15" s="44"/>
      <c r="E15" s="140" t="s">
        <v>29</v>
      </c>
      <c r="I15" s="141" t="s">
        <v>30</v>
      </c>
      <c r="J15" s="142" t="s">
        <v>31</v>
      </c>
      <c r="M15" s="44"/>
      <c r="AZ15" s="130" t="s">
        <v>140</v>
      </c>
      <c r="BA15" s="130" t="s">
        <v>20</v>
      </c>
      <c r="BB15" s="130" t="s">
        <v>20</v>
      </c>
      <c r="BC15" s="130" t="s">
        <v>647</v>
      </c>
      <c r="BD15" s="130" t="s">
        <v>88</v>
      </c>
    </row>
    <row r="16" s="1" customFormat="1" ht="6.96" customHeight="1">
      <c r="B16" s="44"/>
      <c r="I16" s="138"/>
      <c r="J16" s="138"/>
      <c r="M16" s="44"/>
      <c r="AZ16" s="130" t="s">
        <v>142</v>
      </c>
      <c r="BA16" s="130" t="s">
        <v>20</v>
      </c>
      <c r="BB16" s="130" t="s">
        <v>20</v>
      </c>
      <c r="BC16" s="130" t="s">
        <v>648</v>
      </c>
      <c r="BD16" s="130" t="s">
        <v>88</v>
      </c>
    </row>
    <row r="17" s="1" customFormat="1" ht="12" customHeight="1">
      <c r="B17" s="44"/>
      <c r="D17" s="136" t="s">
        <v>32</v>
      </c>
      <c r="I17" s="141" t="s">
        <v>27</v>
      </c>
      <c r="J17" s="34" t="str">
        <f>'Rekapitulace stavby'!AN13</f>
        <v>Vyplň údaj</v>
      </c>
      <c r="M17" s="44"/>
      <c r="AZ17" s="130" t="s">
        <v>144</v>
      </c>
      <c r="BA17" s="130" t="s">
        <v>20</v>
      </c>
      <c r="BB17" s="130" t="s">
        <v>20</v>
      </c>
      <c r="BC17" s="130" t="s">
        <v>649</v>
      </c>
      <c r="BD17" s="130" t="s">
        <v>88</v>
      </c>
    </row>
    <row r="18" s="1" customFormat="1" ht="18" customHeight="1">
      <c r="B18" s="44"/>
      <c r="E18" s="34" t="str">
        <f>'Rekapitulace stavby'!E14</f>
        <v>Vyplň údaj</v>
      </c>
      <c r="F18" s="140"/>
      <c r="G18" s="140"/>
      <c r="H18" s="140"/>
      <c r="I18" s="141" t="s">
        <v>30</v>
      </c>
      <c r="J18" s="34" t="str">
        <f>'Rekapitulace stavby'!AN14</f>
        <v>Vyplň údaj</v>
      </c>
      <c r="M18" s="44"/>
      <c r="AZ18" s="130" t="s">
        <v>146</v>
      </c>
      <c r="BA18" s="130" t="s">
        <v>20</v>
      </c>
      <c r="BB18" s="130" t="s">
        <v>20</v>
      </c>
      <c r="BC18" s="130" t="s">
        <v>650</v>
      </c>
      <c r="BD18" s="130" t="s">
        <v>88</v>
      </c>
    </row>
    <row r="19" s="1" customFormat="1" ht="6.96" customHeight="1">
      <c r="B19" s="44"/>
      <c r="I19" s="138"/>
      <c r="J19" s="138"/>
      <c r="M19" s="44"/>
      <c r="AZ19" s="130" t="s">
        <v>148</v>
      </c>
      <c r="BA19" s="130" t="s">
        <v>20</v>
      </c>
      <c r="BB19" s="130" t="s">
        <v>20</v>
      </c>
      <c r="BC19" s="130" t="s">
        <v>651</v>
      </c>
      <c r="BD19" s="130" t="s">
        <v>88</v>
      </c>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ROUND(K86,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ROUND((SUM(BE86:BE463)),  2)</f>
        <v>0</v>
      </c>
      <c r="I35" s="154">
        <v>0.20999999999999999</v>
      </c>
      <c r="J35" s="138"/>
      <c r="K35" s="148">
        <f>ROUND(((SUM(BE86:BE463))*I35),  2)</f>
        <v>0</v>
      </c>
      <c r="M35" s="44"/>
    </row>
    <row r="36" s="1" customFormat="1" ht="14.4" customHeight="1">
      <c r="B36" s="44"/>
      <c r="E36" s="136" t="s">
        <v>48</v>
      </c>
      <c r="F36" s="148">
        <f>ROUND((SUM(BF86:BF463)),  2)</f>
        <v>0</v>
      </c>
      <c r="I36" s="154">
        <v>0.14999999999999999</v>
      </c>
      <c r="J36" s="138"/>
      <c r="K36" s="148">
        <f>ROUND(((SUM(BF86:BF463))*I36),  2)</f>
        <v>0</v>
      </c>
      <c r="M36" s="44"/>
    </row>
    <row r="37" hidden="1" s="1" customFormat="1" ht="14.4" customHeight="1">
      <c r="B37" s="44"/>
      <c r="E37" s="136" t="s">
        <v>49</v>
      </c>
      <c r="F37" s="148">
        <f>ROUND((SUM(BG86:BG463)),  2)</f>
        <v>0</v>
      </c>
      <c r="I37" s="154">
        <v>0.20999999999999999</v>
      </c>
      <c r="J37" s="138"/>
      <c r="K37" s="148">
        <f>0</f>
        <v>0</v>
      </c>
      <c r="M37" s="44"/>
    </row>
    <row r="38" hidden="1" s="1" customFormat="1" ht="14.4" customHeight="1">
      <c r="B38" s="44"/>
      <c r="E38" s="136" t="s">
        <v>50</v>
      </c>
      <c r="F38" s="148">
        <f>ROUND((SUM(BH86:BH463)),  2)</f>
        <v>0</v>
      </c>
      <c r="I38" s="154">
        <v>0.14999999999999999</v>
      </c>
      <c r="J38" s="138"/>
      <c r="K38" s="148">
        <f>0</f>
        <v>0</v>
      </c>
      <c r="M38" s="44"/>
    </row>
    <row r="39" hidden="1" s="1" customFormat="1" ht="14.4" customHeight="1">
      <c r="B39" s="44"/>
      <c r="E39" s="136" t="s">
        <v>51</v>
      </c>
      <c r="F39" s="148">
        <f>ROUND((SUM(BI86:BI463)),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18030-33XT-DM-SO02 - Dílčí úpravy toku - SO 02</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Q86</f>
        <v>0</v>
      </c>
      <c r="J61" s="176">
        <f>R86</f>
        <v>0</v>
      </c>
      <c r="K61" s="102">
        <f>K86</f>
        <v>0</v>
      </c>
      <c r="L61" s="40"/>
      <c r="M61" s="44"/>
      <c r="AU61" s="18" t="s">
        <v>157</v>
      </c>
    </row>
    <row r="62" s="8" customFormat="1" ht="24.96" customHeight="1">
      <c r="B62" s="177"/>
      <c r="C62" s="178"/>
      <c r="D62" s="179" t="s">
        <v>158</v>
      </c>
      <c r="E62" s="180"/>
      <c r="F62" s="180"/>
      <c r="G62" s="180"/>
      <c r="H62" s="180"/>
      <c r="I62" s="181">
        <f>Q87</f>
        <v>0</v>
      </c>
      <c r="J62" s="181">
        <f>R87</f>
        <v>0</v>
      </c>
      <c r="K62" s="182">
        <f>K87</f>
        <v>0</v>
      </c>
      <c r="L62" s="178"/>
      <c r="M62" s="183"/>
    </row>
    <row r="63" s="9" customFormat="1" ht="19.92" customHeight="1">
      <c r="B63" s="184"/>
      <c r="C63" s="185"/>
      <c r="D63" s="186" t="s">
        <v>159</v>
      </c>
      <c r="E63" s="187"/>
      <c r="F63" s="187"/>
      <c r="G63" s="187"/>
      <c r="H63" s="187"/>
      <c r="I63" s="188">
        <f>Q88</f>
        <v>0</v>
      </c>
      <c r="J63" s="188">
        <f>R88</f>
        <v>0</v>
      </c>
      <c r="K63" s="189">
        <f>K88</f>
        <v>0</v>
      </c>
      <c r="L63" s="185"/>
      <c r="M63" s="190"/>
    </row>
    <row r="64" s="9" customFormat="1" ht="19.92" customHeight="1">
      <c r="B64" s="184"/>
      <c r="C64" s="185"/>
      <c r="D64" s="186" t="s">
        <v>160</v>
      </c>
      <c r="E64" s="187"/>
      <c r="F64" s="187"/>
      <c r="G64" s="187"/>
      <c r="H64" s="187"/>
      <c r="I64" s="188">
        <f>Q361</f>
        <v>0</v>
      </c>
      <c r="J64" s="188">
        <f>R361</f>
        <v>0</v>
      </c>
      <c r="K64" s="189">
        <f>K361</f>
        <v>0</v>
      </c>
      <c r="L64" s="185"/>
      <c r="M64" s="190"/>
    </row>
    <row r="65" s="9" customFormat="1" ht="19.92" customHeight="1">
      <c r="B65" s="184"/>
      <c r="C65" s="185"/>
      <c r="D65" s="186" t="s">
        <v>161</v>
      </c>
      <c r="E65" s="187"/>
      <c r="F65" s="187"/>
      <c r="G65" s="187"/>
      <c r="H65" s="187"/>
      <c r="I65" s="188">
        <f>Q436</f>
        <v>0</v>
      </c>
      <c r="J65" s="188">
        <f>R436</f>
        <v>0</v>
      </c>
      <c r="K65" s="189">
        <f>K436</f>
        <v>0</v>
      </c>
      <c r="L65" s="185"/>
      <c r="M65" s="190"/>
    </row>
    <row r="66" s="9" customFormat="1" ht="19.92" customHeight="1">
      <c r="B66" s="184"/>
      <c r="C66" s="185"/>
      <c r="D66" s="186" t="s">
        <v>162</v>
      </c>
      <c r="E66" s="187"/>
      <c r="F66" s="187"/>
      <c r="G66" s="187"/>
      <c r="H66" s="187"/>
      <c r="I66" s="188">
        <f>Q460</f>
        <v>0</v>
      </c>
      <c r="J66" s="188">
        <f>R460</f>
        <v>0</v>
      </c>
      <c r="K66" s="189">
        <f>K460</f>
        <v>0</v>
      </c>
      <c r="L66" s="185"/>
      <c r="M66" s="190"/>
    </row>
    <row r="67" s="1" customFormat="1" ht="21.84" customHeight="1">
      <c r="B67" s="39"/>
      <c r="C67" s="40"/>
      <c r="D67" s="40"/>
      <c r="E67" s="40"/>
      <c r="F67" s="40"/>
      <c r="G67" s="40"/>
      <c r="H67" s="40"/>
      <c r="I67" s="138"/>
      <c r="J67" s="138"/>
      <c r="K67" s="40"/>
      <c r="L67" s="40"/>
      <c r="M67" s="44"/>
    </row>
    <row r="68" s="1" customFormat="1" ht="6.96" customHeight="1">
      <c r="B68" s="59"/>
      <c r="C68" s="60"/>
      <c r="D68" s="60"/>
      <c r="E68" s="60"/>
      <c r="F68" s="60"/>
      <c r="G68" s="60"/>
      <c r="H68" s="60"/>
      <c r="I68" s="165"/>
      <c r="J68" s="165"/>
      <c r="K68" s="60"/>
      <c r="L68" s="60"/>
      <c r="M68" s="44"/>
    </row>
    <row r="72" s="1" customFormat="1" ht="6.96" customHeight="1">
      <c r="B72" s="61"/>
      <c r="C72" s="62"/>
      <c r="D72" s="62"/>
      <c r="E72" s="62"/>
      <c r="F72" s="62"/>
      <c r="G72" s="62"/>
      <c r="H72" s="62"/>
      <c r="I72" s="168"/>
      <c r="J72" s="168"/>
      <c r="K72" s="62"/>
      <c r="L72" s="62"/>
      <c r="M72" s="44"/>
    </row>
    <row r="73" s="1" customFormat="1" ht="24.96" customHeight="1">
      <c r="B73" s="39"/>
      <c r="C73" s="24" t="s">
        <v>163</v>
      </c>
      <c r="D73" s="40"/>
      <c r="E73" s="40"/>
      <c r="F73" s="40"/>
      <c r="G73" s="40"/>
      <c r="H73" s="40"/>
      <c r="I73" s="138"/>
      <c r="J73" s="138"/>
      <c r="K73" s="40"/>
      <c r="L73" s="40"/>
      <c r="M73" s="44"/>
    </row>
    <row r="74" s="1" customFormat="1" ht="6.96" customHeight="1">
      <c r="B74" s="39"/>
      <c r="C74" s="40"/>
      <c r="D74" s="40"/>
      <c r="E74" s="40"/>
      <c r="F74" s="40"/>
      <c r="G74" s="40"/>
      <c r="H74" s="40"/>
      <c r="I74" s="138"/>
      <c r="J74" s="138"/>
      <c r="K74" s="40"/>
      <c r="L74" s="40"/>
      <c r="M74" s="44"/>
    </row>
    <row r="75" s="1" customFormat="1" ht="12" customHeight="1">
      <c r="B75" s="39"/>
      <c r="C75" s="33" t="s">
        <v>17</v>
      </c>
      <c r="D75" s="40"/>
      <c r="E75" s="40"/>
      <c r="F75" s="40"/>
      <c r="G75" s="40"/>
      <c r="H75" s="40"/>
      <c r="I75" s="138"/>
      <c r="J75" s="138"/>
      <c r="K75" s="40"/>
      <c r="L75" s="40"/>
      <c r="M75" s="44"/>
    </row>
    <row r="76" s="1" customFormat="1" ht="16.5" customHeight="1">
      <c r="B76" s="39"/>
      <c r="C76" s="40"/>
      <c r="D76" s="40"/>
      <c r="E76" s="169" t="str">
        <f>E7</f>
        <v>Trnávka,Trnava u Zlína, dílčí úpravy toku</v>
      </c>
      <c r="F76" s="33"/>
      <c r="G76" s="33"/>
      <c r="H76" s="33"/>
      <c r="I76" s="138"/>
      <c r="J76" s="138"/>
      <c r="K76" s="40"/>
      <c r="L76" s="40"/>
      <c r="M76" s="44"/>
    </row>
    <row r="77" s="1" customFormat="1" ht="12" customHeight="1">
      <c r="B77" s="39"/>
      <c r="C77" s="33" t="s">
        <v>132</v>
      </c>
      <c r="D77" s="40"/>
      <c r="E77" s="40"/>
      <c r="F77" s="40"/>
      <c r="G77" s="40"/>
      <c r="H77" s="40"/>
      <c r="I77" s="138"/>
      <c r="J77" s="138"/>
      <c r="K77" s="40"/>
      <c r="L77" s="40"/>
      <c r="M77" s="44"/>
    </row>
    <row r="78" s="1" customFormat="1" ht="16.5" customHeight="1">
      <c r="B78" s="39"/>
      <c r="C78" s="40"/>
      <c r="D78" s="40"/>
      <c r="E78" s="69" t="str">
        <f>E9</f>
        <v>18030-33XT-DM-SO02 - Dílčí úpravy toku - SO 02</v>
      </c>
      <c r="F78" s="40"/>
      <c r="G78" s="40"/>
      <c r="H78" s="40"/>
      <c r="I78" s="138"/>
      <c r="J78" s="138"/>
      <c r="K78" s="40"/>
      <c r="L78" s="40"/>
      <c r="M78" s="44"/>
    </row>
    <row r="79" s="1" customFormat="1" ht="6.96" customHeight="1">
      <c r="B79" s="39"/>
      <c r="C79" s="40"/>
      <c r="D79" s="40"/>
      <c r="E79" s="40"/>
      <c r="F79" s="40"/>
      <c r="G79" s="40"/>
      <c r="H79" s="40"/>
      <c r="I79" s="138"/>
      <c r="J79" s="138"/>
      <c r="K79" s="40"/>
      <c r="L79" s="40"/>
      <c r="M79" s="44"/>
    </row>
    <row r="80" s="1" customFormat="1" ht="12" customHeight="1">
      <c r="B80" s="39"/>
      <c r="C80" s="33" t="s">
        <v>22</v>
      </c>
      <c r="D80" s="40"/>
      <c r="E80" s="40"/>
      <c r="F80" s="28" t="str">
        <f>F12</f>
        <v>k.ú. Trnava u Zlína</v>
      </c>
      <c r="G80" s="40"/>
      <c r="H80" s="40"/>
      <c r="I80" s="141" t="s">
        <v>24</v>
      </c>
      <c r="J80" s="143" t="str">
        <f>IF(J12="","",J12)</f>
        <v>16. 9. 2019</v>
      </c>
      <c r="K80" s="40"/>
      <c r="L80" s="40"/>
      <c r="M80" s="44"/>
    </row>
    <row r="81" s="1" customFormat="1" ht="6.96" customHeight="1">
      <c r="B81" s="39"/>
      <c r="C81" s="40"/>
      <c r="D81" s="40"/>
      <c r="E81" s="40"/>
      <c r="F81" s="40"/>
      <c r="G81" s="40"/>
      <c r="H81" s="40"/>
      <c r="I81" s="138"/>
      <c r="J81" s="138"/>
      <c r="K81" s="40"/>
      <c r="L81" s="40"/>
      <c r="M81" s="44"/>
    </row>
    <row r="82" s="1" customFormat="1" ht="27.9" customHeight="1">
      <c r="B82" s="39"/>
      <c r="C82" s="33" t="s">
        <v>26</v>
      </c>
      <c r="D82" s="40"/>
      <c r="E82" s="40"/>
      <c r="F82" s="28" t="str">
        <f>E15</f>
        <v>Povodí Moravy, s.p.</v>
      </c>
      <c r="G82" s="40"/>
      <c r="H82" s="40"/>
      <c r="I82" s="141" t="s">
        <v>34</v>
      </c>
      <c r="J82" s="170" t="str">
        <f>E21</f>
        <v>Regioprojekt Brno, s.r.o</v>
      </c>
      <c r="K82" s="40"/>
      <c r="L82" s="40"/>
      <c r="M82" s="44"/>
    </row>
    <row r="83" s="1" customFormat="1" ht="15.15" customHeight="1">
      <c r="B83" s="39"/>
      <c r="C83" s="33" t="s">
        <v>32</v>
      </c>
      <c r="D83" s="40"/>
      <c r="E83" s="40"/>
      <c r="F83" s="28" t="str">
        <f>IF(E18="","",E18)</f>
        <v>Vyplň údaj</v>
      </c>
      <c r="G83" s="40"/>
      <c r="H83" s="40"/>
      <c r="I83" s="141" t="s">
        <v>38</v>
      </c>
      <c r="J83" s="170" t="str">
        <f>E24</f>
        <v>Ing. Michal Doubek</v>
      </c>
      <c r="K83" s="40"/>
      <c r="L83" s="40"/>
      <c r="M83" s="44"/>
    </row>
    <row r="84" s="1" customFormat="1" ht="10.32" customHeight="1">
      <c r="B84" s="39"/>
      <c r="C84" s="40"/>
      <c r="D84" s="40"/>
      <c r="E84" s="40"/>
      <c r="F84" s="40"/>
      <c r="G84" s="40"/>
      <c r="H84" s="40"/>
      <c r="I84" s="138"/>
      <c r="J84" s="138"/>
      <c r="K84" s="40"/>
      <c r="L84" s="40"/>
      <c r="M84" s="44"/>
    </row>
    <row r="85" s="10" customFormat="1" ht="29.28" customHeight="1">
      <c r="B85" s="191"/>
      <c r="C85" s="192" t="s">
        <v>164</v>
      </c>
      <c r="D85" s="193" t="s">
        <v>61</v>
      </c>
      <c r="E85" s="193" t="s">
        <v>57</v>
      </c>
      <c r="F85" s="193" t="s">
        <v>58</v>
      </c>
      <c r="G85" s="193" t="s">
        <v>165</v>
      </c>
      <c r="H85" s="193" t="s">
        <v>166</v>
      </c>
      <c r="I85" s="194" t="s">
        <v>167</v>
      </c>
      <c r="J85" s="194" t="s">
        <v>168</v>
      </c>
      <c r="K85" s="193" t="s">
        <v>156</v>
      </c>
      <c r="L85" s="195" t="s">
        <v>169</v>
      </c>
      <c r="M85" s="196"/>
      <c r="N85" s="92" t="s">
        <v>20</v>
      </c>
      <c r="O85" s="93" t="s">
        <v>46</v>
      </c>
      <c r="P85" s="93" t="s">
        <v>170</v>
      </c>
      <c r="Q85" s="93" t="s">
        <v>171</v>
      </c>
      <c r="R85" s="93" t="s">
        <v>172</v>
      </c>
      <c r="S85" s="93" t="s">
        <v>173</v>
      </c>
      <c r="T85" s="93" t="s">
        <v>174</v>
      </c>
      <c r="U85" s="93" t="s">
        <v>175</v>
      </c>
      <c r="V85" s="93" t="s">
        <v>176</v>
      </c>
      <c r="W85" s="93" t="s">
        <v>177</v>
      </c>
      <c r="X85" s="93" t="s">
        <v>178</v>
      </c>
      <c r="Y85" s="94" t="s">
        <v>179</v>
      </c>
    </row>
    <row r="86" s="1" customFormat="1" ht="22.8" customHeight="1">
      <c r="B86" s="39"/>
      <c r="C86" s="99" t="s">
        <v>180</v>
      </c>
      <c r="D86" s="40"/>
      <c r="E86" s="40"/>
      <c r="F86" s="40"/>
      <c r="G86" s="40"/>
      <c r="H86" s="40"/>
      <c r="I86" s="138"/>
      <c r="J86" s="138"/>
      <c r="K86" s="197">
        <f>BK86</f>
        <v>0</v>
      </c>
      <c r="L86" s="40"/>
      <c r="M86" s="44"/>
      <c r="N86" s="95"/>
      <c r="O86" s="96"/>
      <c r="P86" s="96"/>
      <c r="Q86" s="198">
        <f>Q87</f>
        <v>0</v>
      </c>
      <c r="R86" s="198">
        <f>R87</f>
        <v>0</v>
      </c>
      <c r="S86" s="96"/>
      <c r="T86" s="199">
        <f>T87</f>
        <v>0</v>
      </c>
      <c r="U86" s="96"/>
      <c r="V86" s="199">
        <f>V87</f>
        <v>648.37538262549992</v>
      </c>
      <c r="W86" s="96"/>
      <c r="X86" s="199">
        <f>X87</f>
        <v>18.199999999999999</v>
      </c>
      <c r="Y86" s="97"/>
      <c r="AT86" s="18" t="s">
        <v>77</v>
      </c>
      <c r="AU86" s="18" t="s">
        <v>157</v>
      </c>
      <c r="BK86" s="200">
        <f>BK87</f>
        <v>0</v>
      </c>
    </row>
    <row r="87" s="11" customFormat="1" ht="25.92" customHeight="1">
      <c r="B87" s="201"/>
      <c r="C87" s="202"/>
      <c r="D87" s="203" t="s">
        <v>77</v>
      </c>
      <c r="E87" s="204" t="s">
        <v>181</v>
      </c>
      <c r="F87" s="204" t="s">
        <v>182</v>
      </c>
      <c r="G87" s="202"/>
      <c r="H87" s="202"/>
      <c r="I87" s="205"/>
      <c r="J87" s="205"/>
      <c r="K87" s="206">
        <f>BK87</f>
        <v>0</v>
      </c>
      <c r="L87" s="202"/>
      <c r="M87" s="207"/>
      <c r="N87" s="208"/>
      <c r="O87" s="209"/>
      <c r="P87" s="209"/>
      <c r="Q87" s="210">
        <f>Q88+Q361+Q436+Q460</f>
        <v>0</v>
      </c>
      <c r="R87" s="210">
        <f>R88+R361+R436+R460</f>
        <v>0</v>
      </c>
      <c r="S87" s="209"/>
      <c r="T87" s="211">
        <f>T88+T361+T436+T460</f>
        <v>0</v>
      </c>
      <c r="U87" s="209"/>
      <c r="V87" s="211">
        <f>V88+V361+V436+V460</f>
        <v>648.37538262549992</v>
      </c>
      <c r="W87" s="209"/>
      <c r="X87" s="211">
        <f>X88+X361+X436+X460</f>
        <v>18.199999999999999</v>
      </c>
      <c r="Y87" s="212"/>
      <c r="AR87" s="213" t="s">
        <v>86</v>
      </c>
      <c r="AT87" s="214" t="s">
        <v>77</v>
      </c>
      <c r="AU87" s="214" t="s">
        <v>78</v>
      </c>
      <c r="AY87" s="213" t="s">
        <v>183</v>
      </c>
      <c r="BK87" s="215">
        <f>BK88+BK361+BK436+BK460</f>
        <v>0</v>
      </c>
    </row>
    <row r="88" s="11" customFormat="1" ht="22.8" customHeight="1">
      <c r="B88" s="201"/>
      <c r="C88" s="202"/>
      <c r="D88" s="203" t="s">
        <v>77</v>
      </c>
      <c r="E88" s="216" t="s">
        <v>86</v>
      </c>
      <c r="F88" s="216" t="s">
        <v>184</v>
      </c>
      <c r="G88" s="202"/>
      <c r="H88" s="202"/>
      <c r="I88" s="205"/>
      <c r="J88" s="205"/>
      <c r="K88" s="217">
        <f>BK88</f>
        <v>0</v>
      </c>
      <c r="L88" s="202"/>
      <c r="M88" s="207"/>
      <c r="N88" s="208"/>
      <c r="O88" s="209"/>
      <c r="P88" s="209"/>
      <c r="Q88" s="210">
        <f>SUM(Q89:Q360)</f>
        <v>0</v>
      </c>
      <c r="R88" s="210">
        <f>SUM(R89:R360)</f>
        <v>0</v>
      </c>
      <c r="S88" s="209"/>
      <c r="T88" s="211">
        <f>SUM(T89:T360)</f>
        <v>0</v>
      </c>
      <c r="U88" s="209"/>
      <c r="V88" s="211">
        <f>SUM(V89:V360)</f>
        <v>0.015601</v>
      </c>
      <c r="W88" s="209"/>
      <c r="X88" s="211">
        <f>SUM(X89:X360)</f>
        <v>18.199999999999999</v>
      </c>
      <c r="Y88" s="212"/>
      <c r="AR88" s="213" t="s">
        <v>86</v>
      </c>
      <c r="AT88" s="214" t="s">
        <v>77</v>
      </c>
      <c r="AU88" s="214" t="s">
        <v>86</v>
      </c>
      <c r="AY88" s="213" t="s">
        <v>183</v>
      </c>
      <c r="BK88" s="215">
        <f>SUM(BK89:BK360)</f>
        <v>0</v>
      </c>
    </row>
    <row r="89" s="1" customFormat="1" ht="24" customHeight="1">
      <c r="B89" s="39"/>
      <c r="C89" s="218" t="s">
        <v>86</v>
      </c>
      <c r="D89" s="218" t="s">
        <v>185</v>
      </c>
      <c r="E89" s="219" t="s">
        <v>186</v>
      </c>
      <c r="F89" s="220" t="s">
        <v>187</v>
      </c>
      <c r="G89" s="221" t="s">
        <v>188</v>
      </c>
      <c r="H89" s="222">
        <v>0.070000000000000007</v>
      </c>
      <c r="I89" s="223"/>
      <c r="J89" s="223"/>
      <c r="K89" s="224">
        <f>ROUND(P89*H89,2)</f>
        <v>0</v>
      </c>
      <c r="L89" s="220" t="s">
        <v>189</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88</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652</v>
      </c>
    </row>
    <row r="90" s="1" customFormat="1">
      <c r="B90" s="39"/>
      <c r="C90" s="40"/>
      <c r="D90" s="232" t="s">
        <v>191</v>
      </c>
      <c r="E90" s="40"/>
      <c r="F90" s="233" t="s">
        <v>192</v>
      </c>
      <c r="G90" s="40"/>
      <c r="H90" s="40"/>
      <c r="I90" s="138"/>
      <c r="J90" s="138"/>
      <c r="K90" s="40"/>
      <c r="L90" s="40"/>
      <c r="M90" s="44"/>
      <c r="N90" s="234"/>
      <c r="O90" s="84"/>
      <c r="P90" s="84"/>
      <c r="Q90" s="84"/>
      <c r="R90" s="84"/>
      <c r="S90" s="84"/>
      <c r="T90" s="84"/>
      <c r="U90" s="84"/>
      <c r="V90" s="84"/>
      <c r="W90" s="84"/>
      <c r="X90" s="84"/>
      <c r="Y90" s="85"/>
      <c r="AT90" s="18" t="s">
        <v>191</v>
      </c>
      <c r="AU90" s="18" t="s">
        <v>88</v>
      </c>
    </row>
    <row r="91" s="1" customFormat="1">
      <c r="B91" s="39"/>
      <c r="C91" s="40"/>
      <c r="D91" s="232" t="s">
        <v>193</v>
      </c>
      <c r="E91" s="40"/>
      <c r="F91" s="235" t="s">
        <v>194</v>
      </c>
      <c r="G91" s="40"/>
      <c r="H91" s="40"/>
      <c r="I91" s="138"/>
      <c r="J91" s="138"/>
      <c r="K91" s="40"/>
      <c r="L91" s="40"/>
      <c r="M91" s="44"/>
      <c r="N91" s="234"/>
      <c r="O91" s="84"/>
      <c r="P91" s="84"/>
      <c r="Q91" s="84"/>
      <c r="R91" s="84"/>
      <c r="S91" s="84"/>
      <c r="T91" s="84"/>
      <c r="U91" s="84"/>
      <c r="V91" s="84"/>
      <c r="W91" s="84"/>
      <c r="X91" s="84"/>
      <c r="Y91" s="85"/>
      <c r="AT91" s="18" t="s">
        <v>193</v>
      </c>
      <c r="AU91" s="18" t="s">
        <v>88</v>
      </c>
    </row>
    <row r="92" s="12" customFormat="1">
      <c r="B92" s="236"/>
      <c r="C92" s="237"/>
      <c r="D92" s="232" t="s">
        <v>195</v>
      </c>
      <c r="E92" s="238" t="s">
        <v>20</v>
      </c>
      <c r="F92" s="239" t="s">
        <v>653</v>
      </c>
      <c r="G92" s="237"/>
      <c r="H92" s="240">
        <v>0.070000000000000007</v>
      </c>
      <c r="I92" s="241"/>
      <c r="J92" s="241"/>
      <c r="K92" s="237"/>
      <c r="L92" s="237"/>
      <c r="M92" s="242"/>
      <c r="N92" s="243"/>
      <c r="O92" s="244"/>
      <c r="P92" s="244"/>
      <c r="Q92" s="244"/>
      <c r="R92" s="244"/>
      <c r="S92" s="244"/>
      <c r="T92" s="244"/>
      <c r="U92" s="244"/>
      <c r="V92" s="244"/>
      <c r="W92" s="244"/>
      <c r="X92" s="244"/>
      <c r="Y92" s="245"/>
      <c r="AT92" s="246" t="s">
        <v>195</v>
      </c>
      <c r="AU92" s="246" t="s">
        <v>88</v>
      </c>
      <c r="AV92" s="12" t="s">
        <v>88</v>
      </c>
      <c r="AW92" s="12" t="s">
        <v>5</v>
      </c>
      <c r="AX92" s="12" t="s">
        <v>78</v>
      </c>
      <c r="AY92" s="246" t="s">
        <v>183</v>
      </c>
    </row>
    <row r="93" s="13" customFormat="1">
      <c r="B93" s="247"/>
      <c r="C93" s="248"/>
      <c r="D93" s="232" t="s">
        <v>195</v>
      </c>
      <c r="E93" s="249" t="s">
        <v>142</v>
      </c>
      <c r="F93" s="250" t="s">
        <v>197</v>
      </c>
      <c r="G93" s="248"/>
      <c r="H93" s="251">
        <v>0.070000000000000007</v>
      </c>
      <c r="I93" s="252"/>
      <c r="J93" s="252"/>
      <c r="K93" s="248"/>
      <c r="L93" s="248"/>
      <c r="M93" s="253"/>
      <c r="N93" s="254"/>
      <c r="O93" s="255"/>
      <c r="P93" s="255"/>
      <c r="Q93" s="255"/>
      <c r="R93" s="255"/>
      <c r="S93" s="255"/>
      <c r="T93" s="255"/>
      <c r="U93" s="255"/>
      <c r="V93" s="255"/>
      <c r="W93" s="255"/>
      <c r="X93" s="255"/>
      <c r="Y93" s="256"/>
      <c r="AT93" s="257" t="s">
        <v>195</v>
      </c>
      <c r="AU93" s="257" t="s">
        <v>88</v>
      </c>
      <c r="AV93" s="13" t="s">
        <v>129</v>
      </c>
      <c r="AW93" s="13" t="s">
        <v>5</v>
      </c>
      <c r="AX93" s="13" t="s">
        <v>86</v>
      </c>
      <c r="AY93" s="257" t="s">
        <v>183</v>
      </c>
    </row>
    <row r="94" s="1" customFormat="1" ht="24" customHeight="1">
      <c r="B94" s="39"/>
      <c r="C94" s="218" t="s">
        <v>88</v>
      </c>
      <c r="D94" s="258" t="s">
        <v>185</v>
      </c>
      <c r="E94" s="219" t="s">
        <v>198</v>
      </c>
      <c r="F94" s="220" t="s">
        <v>199</v>
      </c>
      <c r="G94" s="221" t="s">
        <v>200</v>
      </c>
      <c r="H94" s="222">
        <v>31</v>
      </c>
      <c r="I94" s="223"/>
      <c r="J94" s="223"/>
      <c r="K94" s="224">
        <f>ROUND(P94*H94,2)</f>
        <v>0</v>
      </c>
      <c r="L94" s="220" t="s">
        <v>189</v>
      </c>
      <c r="M94" s="44"/>
      <c r="N94" s="225" t="s">
        <v>20</v>
      </c>
      <c r="O94" s="226" t="s">
        <v>47</v>
      </c>
      <c r="P94" s="227">
        <f>I94+J94</f>
        <v>0</v>
      </c>
      <c r="Q94" s="227">
        <f>ROUND(I94*H94,2)</f>
        <v>0</v>
      </c>
      <c r="R94" s="227">
        <f>ROUND(J94*H94,2)</f>
        <v>0</v>
      </c>
      <c r="S94" s="84"/>
      <c r="T94" s="228">
        <f>S94*H94</f>
        <v>0</v>
      </c>
      <c r="U94" s="228">
        <v>5.0000000000000002E-05</v>
      </c>
      <c r="V94" s="228">
        <f>U94*H94</f>
        <v>0.0015500000000000002</v>
      </c>
      <c r="W94" s="228">
        <v>0</v>
      </c>
      <c r="X94" s="228">
        <f>W94*H94</f>
        <v>0</v>
      </c>
      <c r="Y94" s="229" t="s">
        <v>20</v>
      </c>
      <c r="AR94" s="230" t="s">
        <v>129</v>
      </c>
      <c r="AT94" s="230" t="s">
        <v>185</v>
      </c>
      <c r="AU94" s="230" t="s">
        <v>88</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201</v>
      </c>
    </row>
    <row r="95" s="1" customFormat="1">
      <c r="B95" s="39"/>
      <c r="C95" s="40"/>
      <c r="D95" s="232" t="s">
        <v>191</v>
      </c>
      <c r="E95" s="40"/>
      <c r="F95" s="233" t="s">
        <v>202</v>
      </c>
      <c r="G95" s="40"/>
      <c r="H95" s="40"/>
      <c r="I95" s="138"/>
      <c r="J95" s="138"/>
      <c r="K95" s="40"/>
      <c r="L95" s="40"/>
      <c r="M95" s="44"/>
      <c r="N95" s="234"/>
      <c r="O95" s="84"/>
      <c r="P95" s="84"/>
      <c r="Q95" s="84"/>
      <c r="R95" s="84"/>
      <c r="S95" s="84"/>
      <c r="T95" s="84"/>
      <c r="U95" s="84"/>
      <c r="V95" s="84"/>
      <c r="W95" s="84"/>
      <c r="X95" s="84"/>
      <c r="Y95" s="85"/>
      <c r="AT95" s="18" t="s">
        <v>191</v>
      </c>
      <c r="AU95" s="18" t="s">
        <v>88</v>
      </c>
    </row>
    <row r="96" s="1" customFormat="1">
      <c r="B96" s="39"/>
      <c r="C96" s="40"/>
      <c r="D96" s="232" t="s">
        <v>193</v>
      </c>
      <c r="E96" s="40"/>
      <c r="F96" s="235" t="s">
        <v>203</v>
      </c>
      <c r="G96" s="40"/>
      <c r="H96" s="40"/>
      <c r="I96" s="138"/>
      <c r="J96" s="138"/>
      <c r="K96" s="40"/>
      <c r="L96" s="40"/>
      <c r="M96" s="44"/>
      <c r="N96" s="234"/>
      <c r="O96" s="84"/>
      <c r="P96" s="84"/>
      <c r="Q96" s="84"/>
      <c r="R96" s="84"/>
      <c r="S96" s="84"/>
      <c r="T96" s="84"/>
      <c r="U96" s="84"/>
      <c r="V96" s="84"/>
      <c r="W96" s="84"/>
      <c r="X96" s="84"/>
      <c r="Y96" s="85"/>
      <c r="AT96" s="18" t="s">
        <v>193</v>
      </c>
      <c r="AU96" s="18" t="s">
        <v>88</v>
      </c>
    </row>
    <row r="97" s="12" customFormat="1">
      <c r="B97" s="236"/>
      <c r="C97" s="237"/>
      <c r="D97" s="232" t="s">
        <v>195</v>
      </c>
      <c r="E97" s="238" t="s">
        <v>20</v>
      </c>
      <c r="F97" s="239" t="s">
        <v>654</v>
      </c>
      <c r="G97" s="237"/>
      <c r="H97" s="240">
        <v>31</v>
      </c>
      <c r="I97" s="241"/>
      <c r="J97" s="241"/>
      <c r="K97" s="237"/>
      <c r="L97" s="237"/>
      <c r="M97" s="242"/>
      <c r="N97" s="243"/>
      <c r="O97" s="244"/>
      <c r="P97" s="244"/>
      <c r="Q97" s="244"/>
      <c r="R97" s="244"/>
      <c r="S97" s="244"/>
      <c r="T97" s="244"/>
      <c r="U97" s="244"/>
      <c r="V97" s="244"/>
      <c r="W97" s="244"/>
      <c r="X97" s="244"/>
      <c r="Y97" s="245"/>
      <c r="AT97" s="246" t="s">
        <v>195</v>
      </c>
      <c r="AU97" s="246" t="s">
        <v>88</v>
      </c>
      <c r="AV97" s="12" t="s">
        <v>88</v>
      </c>
      <c r="AW97" s="12" t="s">
        <v>5</v>
      </c>
      <c r="AX97" s="12" t="s">
        <v>78</v>
      </c>
      <c r="AY97" s="246" t="s">
        <v>183</v>
      </c>
    </row>
    <row r="98" s="13" customFormat="1">
      <c r="B98" s="247"/>
      <c r="C98" s="248"/>
      <c r="D98" s="232" t="s">
        <v>195</v>
      </c>
      <c r="E98" s="249" t="s">
        <v>121</v>
      </c>
      <c r="F98" s="250" t="s">
        <v>197</v>
      </c>
      <c r="G98" s="248"/>
      <c r="H98" s="251">
        <v>31</v>
      </c>
      <c r="I98" s="252"/>
      <c r="J98" s="252"/>
      <c r="K98" s="248"/>
      <c r="L98" s="248"/>
      <c r="M98" s="253"/>
      <c r="N98" s="254"/>
      <c r="O98" s="255"/>
      <c r="P98" s="255"/>
      <c r="Q98" s="255"/>
      <c r="R98" s="255"/>
      <c r="S98" s="255"/>
      <c r="T98" s="255"/>
      <c r="U98" s="255"/>
      <c r="V98" s="255"/>
      <c r="W98" s="255"/>
      <c r="X98" s="255"/>
      <c r="Y98" s="256"/>
      <c r="AT98" s="257" t="s">
        <v>195</v>
      </c>
      <c r="AU98" s="257" t="s">
        <v>88</v>
      </c>
      <c r="AV98" s="13" t="s">
        <v>129</v>
      </c>
      <c r="AW98" s="13" t="s">
        <v>5</v>
      </c>
      <c r="AX98" s="13" t="s">
        <v>86</v>
      </c>
      <c r="AY98" s="257" t="s">
        <v>183</v>
      </c>
    </row>
    <row r="99" s="1" customFormat="1" ht="24" customHeight="1">
      <c r="B99" s="39"/>
      <c r="C99" s="218" t="s">
        <v>205</v>
      </c>
      <c r="D99" s="258" t="s">
        <v>185</v>
      </c>
      <c r="E99" s="219" t="s">
        <v>206</v>
      </c>
      <c r="F99" s="220" t="s">
        <v>207</v>
      </c>
      <c r="G99" s="221" t="s">
        <v>200</v>
      </c>
      <c r="H99" s="222">
        <v>19</v>
      </c>
      <c r="I99" s="223"/>
      <c r="J99" s="223"/>
      <c r="K99" s="224">
        <f>ROUND(P99*H99,2)</f>
        <v>0</v>
      </c>
      <c r="L99" s="220" t="s">
        <v>189</v>
      </c>
      <c r="M99" s="44"/>
      <c r="N99" s="225" t="s">
        <v>20</v>
      </c>
      <c r="O99" s="226" t="s">
        <v>47</v>
      </c>
      <c r="P99" s="227">
        <f>I99+J99</f>
        <v>0</v>
      </c>
      <c r="Q99" s="227">
        <f>ROUND(I99*H99,2)</f>
        <v>0</v>
      </c>
      <c r="R99" s="227">
        <f>ROUND(J99*H99,2)</f>
        <v>0</v>
      </c>
      <c r="S99" s="84"/>
      <c r="T99" s="228">
        <f>S99*H99</f>
        <v>0</v>
      </c>
      <c r="U99" s="228">
        <v>5.0000000000000002E-05</v>
      </c>
      <c r="V99" s="228">
        <f>U99*H99</f>
        <v>0.00095</v>
      </c>
      <c r="W99" s="228">
        <v>0</v>
      </c>
      <c r="X99" s="228">
        <f>W99*H99</f>
        <v>0</v>
      </c>
      <c r="Y99" s="229" t="s">
        <v>20</v>
      </c>
      <c r="AR99" s="230" t="s">
        <v>129</v>
      </c>
      <c r="AT99" s="230" t="s">
        <v>185</v>
      </c>
      <c r="AU99" s="230" t="s">
        <v>88</v>
      </c>
      <c r="AY99" s="18" t="s">
        <v>183</v>
      </c>
      <c r="BE99" s="231">
        <f>IF(O99="základní",K99,0)</f>
        <v>0</v>
      </c>
      <c r="BF99" s="231">
        <f>IF(O99="snížená",K99,0)</f>
        <v>0</v>
      </c>
      <c r="BG99" s="231">
        <f>IF(O99="zákl. přenesená",K99,0)</f>
        <v>0</v>
      </c>
      <c r="BH99" s="231">
        <f>IF(O99="sníž. přenesená",K99,0)</f>
        <v>0</v>
      </c>
      <c r="BI99" s="231">
        <f>IF(O99="nulová",K99,0)</f>
        <v>0</v>
      </c>
      <c r="BJ99" s="18" t="s">
        <v>86</v>
      </c>
      <c r="BK99" s="231">
        <f>ROUND(P99*H99,2)</f>
        <v>0</v>
      </c>
      <c r="BL99" s="18" t="s">
        <v>129</v>
      </c>
      <c r="BM99" s="230" t="s">
        <v>208</v>
      </c>
    </row>
    <row r="100" s="1" customFormat="1">
      <c r="B100" s="39"/>
      <c r="C100" s="40"/>
      <c r="D100" s="232" t="s">
        <v>191</v>
      </c>
      <c r="E100" s="40"/>
      <c r="F100" s="233" t="s">
        <v>209</v>
      </c>
      <c r="G100" s="40"/>
      <c r="H100" s="40"/>
      <c r="I100" s="138"/>
      <c r="J100" s="138"/>
      <c r="K100" s="40"/>
      <c r="L100" s="40"/>
      <c r="M100" s="44"/>
      <c r="N100" s="234"/>
      <c r="O100" s="84"/>
      <c r="P100" s="84"/>
      <c r="Q100" s="84"/>
      <c r="R100" s="84"/>
      <c r="S100" s="84"/>
      <c r="T100" s="84"/>
      <c r="U100" s="84"/>
      <c r="V100" s="84"/>
      <c r="W100" s="84"/>
      <c r="X100" s="84"/>
      <c r="Y100" s="85"/>
      <c r="AT100" s="18" t="s">
        <v>191</v>
      </c>
      <c r="AU100" s="18" t="s">
        <v>88</v>
      </c>
    </row>
    <row r="101" s="1" customFormat="1">
      <c r="B101" s="39"/>
      <c r="C101" s="40"/>
      <c r="D101" s="232" t="s">
        <v>193</v>
      </c>
      <c r="E101" s="40"/>
      <c r="F101" s="235" t="s">
        <v>203</v>
      </c>
      <c r="G101" s="40"/>
      <c r="H101" s="40"/>
      <c r="I101" s="138"/>
      <c r="J101" s="138"/>
      <c r="K101" s="40"/>
      <c r="L101" s="40"/>
      <c r="M101" s="44"/>
      <c r="N101" s="234"/>
      <c r="O101" s="84"/>
      <c r="P101" s="84"/>
      <c r="Q101" s="84"/>
      <c r="R101" s="84"/>
      <c r="S101" s="84"/>
      <c r="T101" s="84"/>
      <c r="U101" s="84"/>
      <c r="V101" s="84"/>
      <c r="W101" s="84"/>
      <c r="X101" s="84"/>
      <c r="Y101" s="85"/>
      <c r="AT101" s="18" t="s">
        <v>193</v>
      </c>
      <c r="AU101" s="18" t="s">
        <v>88</v>
      </c>
    </row>
    <row r="102" s="12" customFormat="1">
      <c r="B102" s="236"/>
      <c r="C102" s="237"/>
      <c r="D102" s="232" t="s">
        <v>195</v>
      </c>
      <c r="E102" s="238" t="s">
        <v>20</v>
      </c>
      <c r="F102" s="239" t="s">
        <v>655</v>
      </c>
      <c r="G102" s="237"/>
      <c r="H102" s="240">
        <v>19</v>
      </c>
      <c r="I102" s="241"/>
      <c r="J102" s="241"/>
      <c r="K102" s="237"/>
      <c r="L102" s="237"/>
      <c r="M102" s="242"/>
      <c r="N102" s="243"/>
      <c r="O102" s="244"/>
      <c r="P102" s="244"/>
      <c r="Q102" s="244"/>
      <c r="R102" s="244"/>
      <c r="S102" s="244"/>
      <c r="T102" s="244"/>
      <c r="U102" s="244"/>
      <c r="V102" s="244"/>
      <c r="W102" s="244"/>
      <c r="X102" s="244"/>
      <c r="Y102" s="245"/>
      <c r="AT102" s="246" t="s">
        <v>195</v>
      </c>
      <c r="AU102" s="246" t="s">
        <v>88</v>
      </c>
      <c r="AV102" s="12" t="s">
        <v>88</v>
      </c>
      <c r="AW102" s="12" t="s">
        <v>5</v>
      </c>
      <c r="AX102" s="12" t="s">
        <v>78</v>
      </c>
      <c r="AY102" s="246" t="s">
        <v>183</v>
      </c>
    </row>
    <row r="103" s="13" customFormat="1">
      <c r="B103" s="247"/>
      <c r="C103" s="248"/>
      <c r="D103" s="232" t="s">
        <v>195</v>
      </c>
      <c r="E103" s="249" t="s">
        <v>124</v>
      </c>
      <c r="F103" s="250" t="s">
        <v>197</v>
      </c>
      <c r="G103" s="248"/>
      <c r="H103" s="251">
        <v>19</v>
      </c>
      <c r="I103" s="252"/>
      <c r="J103" s="252"/>
      <c r="K103" s="248"/>
      <c r="L103" s="248"/>
      <c r="M103" s="253"/>
      <c r="N103" s="254"/>
      <c r="O103" s="255"/>
      <c r="P103" s="255"/>
      <c r="Q103" s="255"/>
      <c r="R103" s="255"/>
      <c r="S103" s="255"/>
      <c r="T103" s="255"/>
      <c r="U103" s="255"/>
      <c r="V103" s="255"/>
      <c r="W103" s="255"/>
      <c r="X103" s="255"/>
      <c r="Y103" s="256"/>
      <c r="AT103" s="257" t="s">
        <v>195</v>
      </c>
      <c r="AU103" s="257" t="s">
        <v>88</v>
      </c>
      <c r="AV103" s="13" t="s">
        <v>129</v>
      </c>
      <c r="AW103" s="13" t="s">
        <v>5</v>
      </c>
      <c r="AX103" s="13" t="s">
        <v>86</v>
      </c>
      <c r="AY103" s="257" t="s">
        <v>183</v>
      </c>
    </row>
    <row r="104" s="1" customFormat="1" ht="24" customHeight="1">
      <c r="B104" s="39"/>
      <c r="C104" s="218" t="s">
        <v>129</v>
      </c>
      <c r="D104" s="258" t="s">
        <v>185</v>
      </c>
      <c r="E104" s="219" t="s">
        <v>211</v>
      </c>
      <c r="F104" s="220" t="s">
        <v>212</v>
      </c>
      <c r="G104" s="221" t="s">
        <v>200</v>
      </c>
      <c r="H104" s="222">
        <v>12</v>
      </c>
      <c r="I104" s="223"/>
      <c r="J104" s="223"/>
      <c r="K104" s="224">
        <f>ROUND(P104*H104,2)</f>
        <v>0</v>
      </c>
      <c r="L104" s="220" t="s">
        <v>189</v>
      </c>
      <c r="M104" s="44"/>
      <c r="N104" s="225" t="s">
        <v>20</v>
      </c>
      <c r="O104" s="226" t="s">
        <v>47</v>
      </c>
      <c r="P104" s="227">
        <f>I104+J104</f>
        <v>0</v>
      </c>
      <c r="Q104" s="227">
        <f>ROUND(I104*H104,2)</f>
        <v>0</v>
      </c>
      <c r="R104" s="227">
        <f>ROUND(J104*H104,2)</f>
        <v>0</v>
      </c>
      <c r="S104" s="84"/>
      <c r="T104" s="228">
        <f>S104*H104</f>
        <v>0</v>
      </c>
      <c r="U104" s="228">
        <v>9.0000000000000006E-05</v>
      </c>
      <c r="V104" s="228">
        <f>U104*H104</f>
        <v>0.00108</v>
      </c>
      <c r="W104" s="228">
        <v>0</v>
      </c>
      <c r="X104" s="228">
        <f>W104*H104</f>
        <v>0</v>
      </c>
      <c r="Y104" s="229" t="s">
        <v>20</v>
      </c>
      <c r="AR104" s="230" t="s">
        <v>129</v>
      </c>
      <c r="AT104" s="230" t="s">
        <v>185</v>
      </c>
      <c r="AU104" s="230" t="s">
        <v>88</v>
      </c>
      <c r="AY104" s="18" t="s">
        <v>183</v>
      </c>
      <c r="BE104" s="231">
        <f>IF(O104="základní",K104,0)</f>
        <v>0</v>
      </c>
      <c r="BF104" s="231">
        <f>IF(O104="snížená",K104,0)</f>
        <v>0</v>
      </c>
      <c r="BG104" s="231">
        <f>IF(O104="zákl. přenesená",K104,0)</f>
        <v>0</v>
      </c>
      <c r="BH104" s="231">
        <f>IF(O104="sníž. přenesená",K104,0)</f>
        <v>0</v>
      </c>
      <c r="BI104" s="231">
        <f>IF(O104="nulová",K104,0)</f>
        <v>0</v>
      </c>
      <c r="BJ104" s="18" t="s">
        <v>86</v>
      </c>
      <c r="BK104" s="231">
        <f>ROUND(P104*H104,2)</f>
        <v>0</v>
      </c>
      <c r="BL104" s="18" t="s">
        <v>129</v>
      </c>
      <c r="BM104" s="230" t="s">
        <v>213</v>
      </c>
    </row>
    <row r="105" s="1" customFormat="1">
      <c r="B105" s="39"/>
      <c r="C105" s="40"/>
      <c r="D105" s="232" t="s">
        <v>191</v>
      </c>
      <c r="E105" s="40"/>
      <c r="F105" s="233" t="s">
        <v>214</v>
      </c>
      <c r="G105" s="40"/>
      <c r="H105" s="40"/>
      <c r="I105" s="138"/>
      <c r="J105" s="138"/>
      <c r="K105" s="40"/>
      <c r="L105" s="40"/>
      <c r="M105" s="44"/>
      <c r="N105" s="234"/>
      <c r="O105" s="84"/>
      <c r="P105" s="84"/>
      <c r="Q105" s="84"/>
      <c r="R105" s="84"/>
      <c r="S105" s="84"/>
      <c r="T105" s="84"/>
      <c r="U105" s="84"/>
      <c r="V105" s="84"/>
      <c r="W105" s="84"/>
      <c r="X105" s="84"/>
      <c r="Y105" s="85"/>
      <c r="AT105" s="18" t="s">
        <v>191</v>
      </c>
      <c r="AU105" s="18" t="s">
        <v>88</v>
      </c>
    </row>
    <row r="106" s="1" customFormat="1">
      <c r="B106" s="39"/>
      <c r="C106" s="40"/>
      <c r="D106" s="232" t="s">
        <v>193</v>
      </c>
      <c r="E106" s="40"/>
      <c r="F106" s="235" t="s">
        <v>203</v>
      </c>
      <c r="G106" s="40"/>
      <c r="H106" s="40"/>
      <c r="I106" s="138"/>
      <c r="J106" s="138"/>
      <c r="K106" s="40"/>
      <c r="L106" s="40"/>
      <c r="M106" s="44"/>
      <c r="N106" s="234"/>
      <c r="O106" s="84"/>
      <c r="P106" s="84"/>
      <c r="Q106" s="84"/>
      <c r="R106" s="84"/>
      <c r="S106" s="84"/>
      <c r="T106" s="84"/>
      <c r="U106" s="84"/>
      <c r="V106" s="84"/>
      <c r="W106" s="84"/>
      <c r="X106" s="84"/>
      <c r="Y106" s="85"/>
      <c r="AT106" s="18" t="s">
        <v>193</v>
      </c>
      <c r="AU106" s="18" t="s">
        <v>88</v>
      </c>
    </row>
    <row r="107" s="12" customFormat="1">
      <c r="B107" s="236"/>
      <c r="C107" s="237"/>
      <c r="D107" s="232" t="s">
        <v>195</v>
      </c>
      <c r="E107" s="238" t="s">
        <v>20</v>
      </c>
      <c r="F107" s="239" t="s">
        <v>656</v>
      </c>
      <c r="G107" s="237"/>
      <c r="H107" s="240">
        <v>12</v>
      </c>
      <c r="I107" s="241"/>
      <c r="J107" s="241"/>
      <c r="K107" s="237"/>
      <c r="L107" s="237"/>
      <c r="M107" s="242"/>
      <c r="N107" s="243"/>
      <c r="O107" s="244"/>
      <c r="P107" s="244"/>
      <c r="Q107" s="244"/>
      <c r="R107" s="244"/>
      <c r="S107" s="244"/>
      <c r="T107" s="244"/>
      <c r="U107" s="244"/>
      <c r="V107" s="244"/>
      <c r="W107" s="244"/>
      <c r="X107" s="244"/>
      <c r="Y107" s="245"/>
      <c r="AT107" s="246" t="s">
        <v>195</v>
      </c>
      <c r="AU107" s="246" t="s">
        <v>88</v>
      </c>
      <c r="AV107" s="12" t="s">
        <v>88</v>
      </c>
      <c r="AW107" s="12" t="s">
        <v>5</v>
      </c>
      <c r="AX107" s="12" t="s">
        <v>78</v>
      </c>
      <c r="AY107" s="246" t="s">
        <v>183</v>
      </c>
    </row>
    <row r="108" s="13" customFormat="1">
      <c r="B108" s="247"/>
      <c r="C108" s="248"/>
      <c r="D108" s="232" t="s">
        <v>195</v>
      </c>
      <c r="E108" s="249" t="s">
        <v>126</v>
      </c>
      <c r="F108" s="250" t="s">
        <v>197</v>
      </c>
      <c r="G108" s="248"/>
      <c r="H108" s="251">
        <v>12</v>
      </c>
      <c r="I108" s="252"/>
      <c r="J108" s="252"/>
      <c r="K108" s="248"/>
      <c r="L108" s="248"/>
      <c r="M108" s="253"/>
      <c r="N108" s="254"/>
      <c r="O108" s="255"/>
      <c r="P108" s="255"/>
      <c r="Q108" s="255"/>
      <c r="R108" s="255"/>
      <c r="S108" s="255"/>
      <c r="T108" s="255"/>
      <c r="U108" s="255"/>
      <c r="V108" s="255"/>
      <c r="W108" s="255"/>
      <c r="X108" s="255"/>
      <c r="Y108" s="256"/>
      <c r="AT108" s="257" t="s">
        <v>195</v>
      </c>
      <c r="AU108" s="257" t="s">
        <v>88</v>
      </c>
      <c r="AV108" s="13" t="s">
        <v>129</v>
      </c>
      <c r="AW108" s="13" t="s">
        <v>5</v>
      </c>
      <c r="AX108" s="13" t="s">
        <v>86</v>
      </c>
      <c r="AY108" s="257" t="s">
        <v>183</v>
      </c>
    </row>
    <row r="109" s="1" customFormat="1" ht="24" customHeight="1">
      <c r="B109" s="39"/>
      <c r="C109" s="218" t="s">
        <v>127</v>
      </c>
      <c r="D109" s="258" t="s">
        <v>185</v>
      </c>
      <c r="E109" s="219" t="s">
        <v>216</v>
      </c>
      <c r="F109" s="220" t="s">
        <v>217</v>
      </c>
      <c r="G109" s="221" t="s">
        <v>200</v>
      </c>
      <c r="H109" s="222">
        <v>4</v>
      </c>
      <c r="I109" s="223"/>
      <c r="J109" s="223"/>
      <c r="K109" s="224">
        <f>ROUND(P109*H109,2)</f>
        <v>0</v>
      </c>
      <c r="L109" s="220" t="s">
        <v>189</v>
      </c>
      <c r="M109" s="44"/>
      <c r="N109" s="225" t="s">
        <v>20</v>
      </c>
      <c r="O109" s="226" t="s">
        <v>47</v>
      </c>
      <c r="P109" s="227">
        <f>I109+J109</f>
        <v>0</v>
      </c>
      <c r="Q109" s="227">
        <f>ROUND(I109*H109,2)</f>
        <v>0</v>
      </c>
      <c r="R109" s="227">
        <f>ROUND(J109*H109,2)</f>
        <v>0</v>
      </c>
      <c r="S109" s="84"/>
      <c r="T109" s="228">
        <f>S109*H109</f>
        <v>0</v>
      </c>
      <c r="U109" s="228">
        <v>9.0000000000000006E-05</v>
      </c>
      <c r="V109" s="228">
        <f>U109*H109</f>
        <v>0.00036000000000000002</v>
      </c>
      <c r="W109" s="228">
        <v>0</v>
      </c>
      <c r="X109" s="228">
        <f>W109*H109</f>
        <v>0</v>
      </c>
      <c r="Y109" s="229" t="s">
        <v>20</v>
      </c>
      <c r="AR109" s="230" t="s">
        <v>129</v>
      </c>
      <c r="AT109" s="230" t="s">
        <v>185</v>
      </c>
      <c r="AU109" s="230" t="s">
        <v>88</v>
      </c>
      <c r="AY109" s="18" t="s">
        <v>183</v>
      </c>
      <c r="BE109" s="231">
        <f>IF(O109="základní",K109,0)</f>
        <v>0</v>
      </c>
      <c r="BF109" s="231">
        <f>IF(O109="snížená",K109,0)</f>
        <v>0</v>
      </c>
      <c r="BG109" s="231">
        <f>IF(O109="zákl. přenesená",K109,0)</f>
        <v>0</v>
      </c>
      <c r="BH109" s="231">
        <f>IF(O109="sníž. přenesená",K109,0)</f>
        <v>0</v>
      </c>
      <c r="BI109" s="231">
        <f>IF(O109="nulová",K109,0)</f>
        <v>0</v>
      </c>
      <c r="BJ109" s="18" t="s">
        <v>86</v>
      </c>
      <c r="BK109" s="231">
        <f>ROUND(P109*H109,2)</f>
        <v>0</v>
      </c>
      <c r="BL109" s="18" t="s">
        <v>129</v>
      </c>
      <c r="BM109" s="230" t="s">
        <v>218</v>
      </c>
    </row>
    <row r="110" s="1" customFormat="1">
      <c r="B110" s="39"/>
      <c r="C110" s="40"/>
      <c r="D110" s="232" t="s">
        <v>191</v>
      </c>
      <c r="E110" s="40"/>
      <c r="F110" s="233" t="s">
        <v>219</v>
      </c>
      <c r="G110" s="40"/>
      <c r="H110" s="40"/>
      <c r="I110" s="138"/>
      <c r="J110" s="138"/>
      <c r="K110" s="40"/>
      <c r="L110" s="40"/>
      <c r="M110" s="44"/>
      <c r="N110" s="234"/>
      <c r="O110" s="84"/>
      <c r="P110" s="84"/>
      <c r="Q110" s="84"/>
      <c r="R110" s="84"/>
      <c r="S110" s="84"/>
      <c r="T110" s="84"/>
      <c r="U110" s="84"/>
      <c r="V110" s="84"/>
      <c r="W110" s="84"/>
      <c r="X110" s="84"/>
      <c r="Y110" s="85"/>
      <c r="AT110" s="18" t="s">
        <v>191</v>
      </c>
      <c r="AU110" s="18" t="s">
        <v>88</v>
      </c>
    </row>
    <row r="111" s="1" customFormat="1">
      <c r="B111" s="39"/>
      <c r="C111" s="40"/>
      <c r="D111" s="232" t="s">
        <v>193</v>
      </c>
      <c r="E111" s="40"/>
      <c r="F111" s="235" t="s">
        <v>203</v>
      </c>
      <c r="G111" s="40"/>
      <c r="H111" s="40"/>
      <c r="I111" s="138"/>
      <c r="J111" s="138"/>
      <c r="K111" s="40"/>
      <c r="L111" s="40"/>
      <c r="M111" s="44"/>
      <c r="N111" s="234"/>
      <c r="O111" s="84"/>
      <c r="P111" s="84"/>
      <c r="Q111" s="84"/>
      <c r="R111" s="84"/>
      <c r="S111" s="84"/>
      <c r="T111" s="84"/>
      <c r="U111" s="84"/>
      <c r="V111" s="84"/>
      <c r="W111" s="84"/>
      <c r="X111" s="84"/>
      <c r="Y111" s="85"/>
      <c r="AT111" s="18" t="s">
        <v>193</v>
      </c>
      <c r="AU111" s="18" t="s">
        <v>88</v>
      </c>
    </row>
    <row r="112" s="12" customFormat="1">
      <c r="B112" s="236"/>
      <c r="C112" s="237"/>
      <c r="D112" s="232" t="s">
        <v>195</v>
      </c>
      <c r="E112" s="238" t="s">
        <v>20</v>
      </c>
      <c r="F112" s="239" t="s">
        <v>220</v>
      </c>
      <c r="G112" s="237"/>
      <c r="H112" s="240">
        <v>4</v>
      </c>
      <c r="I112" s="241"/>
      <c r="J112" s="241"/>
      <c r="K112" s="237"/>
      <c r="L112" s="237"/>
      <c r="M112" s="242"/>
      <c r="N112" s="243"/>
      <c r="O112" s="244"/>
      <c r="P112" s="244"/>
      <c r="Q112" s="244"/>
      <c r="R112" s="244"/>
      <c r="S112" s="244"/>
      <c r="T112" s="244"/>
      <c r="U112" s="244"/>
      <c r="V112" s="244"/>
      <c r="W112" s="244"/>
      <c r="X112" s="244"/>
      <c r="Y112" s="245"/>
      <c r="AT112" s="246" t="s">
        <v>195</v>
      </c>
      <c r="AU112" s="246" t="s">
        <v>88</v>
      </c>
      <c r="AV112" s="12" t="s">
        <v>88</v>
      </c>
      <c r="AW112" s="12" t="s">
        <v>5</v>
      </c>
      <c r="AX112" s="12" t="s">
        <v>78</v>
      </c>
      <c r="AY112" s="246" t="s">
        <v>183</v>
      </c>
    </row>
    <row r="113" s="13" customFormat="1">
      <c r="B113" s="247"/>
      <c r="C113" s="248"/>
      <c r="D113" s="232" t="s">
        <v>195</v>
      </c>
      <c r="E113" s="249" t="s">
        <v>128</v>
      </c>
      <c r="F113" s="250" t="s">
        <v>197</v>
      </c>
      <c r="G113" s="248"/>
      <c r="H113" s="251">
        <v>4</v>
      </c>
      <c r="I113" s="252"/>
      <c r="J113" s="252"/>
      <c r="K113" s="248"/>
      <c r="L113" s="248"/>
      <c r="M113" s="253"/>
      <c r="N113" s="254"/>
      <c r="O113" s="255"/>
      <c r="P113" s="255"/>
      <c r="Q113" s="255"/>
      <c r="R113" s="255"/>
      <c r="S113" s="255"/>
      <c r="T113" s="255"/>
      <c r="U113" s="255"/>
      <c r="V113" s="255"/>
      <c r="W113" s="255"/>
      <c r="X113" s="255"/>
      <c r="Y113" s="256"/>
      <c r="AT113" s="257" t="s">
        <v>195</v>
      </c>
      <c r="AU113" s="257" t="s">
        <v>88</v>
      </c>
      <c r="AV113" s="13" t="s">
        <v>129</v>
      </c>
      <c r="AW113" s="13" t="s">
        <v>5</v>
      </c>
      <c r="AX113" s="13" t="s">
        <v>86</v>
      </c>
      <c r="AY113" s="257" t="s">
        <v>183</v>
      </c>
    </row>
    <row r="114" s="1" customFormat="1" ht="24" customHeight="1">
      <c r="B114" s="39"/>
      <c r="C114" s="218" t="s">
        <v>221</v>
      </c>
      <c r="D114" s="258" t="s">
        <v>185</v>
      </c>
      <c r="E114" s="219" t="s">
        <v>657</v>
      </c>
      <c r="F114" s="220" t="s">
        <v>658</v>
      </c>
      <c r="G114" s="221" t="s">
        <v>200</v>
      </c>
      <c r="H114" s="222">
        <v>1</v>
      </c>
      <c r="I114" s="223"/>
      <c r="J114" s="223"/>
      <c r="K114" s="224">
        <f>ROUND(P114*H114,2)</f>
        <v>0</v>
      </c>
      <c r="L114" s="220" t="s">
        <v>189</v>
      </c>
      <c r="M114" s="44"/>
      <c r="N114" s="225" t="s">
        <v>20</v>
      </c>
      <c r="O114" s="226" t="s">
        <v>47</v>
      </c>
      <c r="P114" s="227">
        <f>I114+J114</f>
        <v>0</v>
      </c>
      <c r="Q114" s="227">
        <f>ROUND(I114*H114,2)</f>
        <v>0</v>
      </c>
      <c r="R114" s="227">
        <f>ROUND(J114*H114,2)</f>
        <v>0</v>
      </c>
      <c r="S114" s="84"/>
      <c r="T114" s="228">
        <f>S114*H114</f>
        <v>0</v>
      </c>
      <c r="U114" s="228">
        <v>9.0000000000000006E-05</v>
      </c>
      <c r="V114" s="228">
        <f>U114*H114</f>
        <v>9.0000000000000006E-05</v>
      </c>
      <c r="W114" s="228">
        <v>0</v>
      </c>
      <c r="X114" s="228">
        <f>W114*H114</f>
        <v>0</v>
      </c>
      <c r="Y114" s="229" t="s">
        <v>20</v>
      </c>
      <c r="AR114" s="230" t="s">
        <v>129</v>
      </c>
      <c r="AT114" s="230" t="s">
        <v>185</v>
      </c>
      <c r="AU114" s="230" t="s">
        <v>88</v>
      </c>
      <c r="AY114" s="18" t="s">
        <v>183</v>
      </c>
      <c r="BE114" s="231">
        <f>IF(O114="základní",K114,0)</f>
        <v>0</v>
      </c>
      <c r="BF114" s="231">
        <f>IF(O114="snížená",K114,0)</f>
        <v>0</v>
      </c>
      <c r="BG114" s="231">
        <f>IF(O114="zákl. přenesená",K114,0)</f>
        <v>0</v>
      </c>
      <c r="BH114" s="231">
        <f>IF(O114="sníž. přenesená",K114,0)</f>
        <v>0</v>
      </c>
      <c r="BI114" s="231">
        <f>IF(O114="nulová",K114,0)</f>
        <v>0</v>
      </c>
      <c r="BJ114" s="18" t="s">
        <v>86</v>
      </c>
      <c r="BK114" s="231">
        <f>ROUND(P114*H114,2)</f>
        <v>0</v>
      </c>
      <c r="BL114" s="18" t="s">
        <v>129</v>
      </c>
      <c r="BM114" s="230" t="s">
        <v>659</v>
      </c>
    </row>
    <row r="115" s="1" customFormat="1">
      <c r="B115" s="39"/>
      <c r="C115" s="40"/>
      <c r="D115" s="232" t="s">
        <v>191</v>
      </c>
      <c r="E115" s="40"/>
      <c r="F115" s="233" t="s">
        <v>660</v>
      </c>
      <c r="G115" s="40"/>
      <c r="H115" s="40"/>
      <c r="I115" s="138"/>
      <c r="J115" s="138"/>
      <c r="K115" s="40"/>
      <c r="L115" s="40"/>
      <c r="M115" s="44"/>
      <c r="N115" s="234"/>
      <c r="O115" s="84"/>
      <c r="P115" s="84"/>
      <c r="Q115" s="84"/>
      <c r="R115" s="84"/>
      <c r="S115" s="84"/>
      <c r="T115" s="84"/>
      <c r="U115" s="84"/>
      <c r="V115" s="84"/>
      <c r="W115" s="84"/>
      <c r="X115" s="84"/>
      <c r="Y115" s="85"/>
      <c r="AT115" s="18" t="s">
        <v>191</v>
      </c>
      <c r="AU115" s="18" t="s">
        <v>88</v>
      </c>
    </row>
    <row r="116" s="1" customFormat="1">
      <c r="B116" s="39"/>
      <c r="C116" s="40"/>
      <c r="D116" s="232" t="s">
        <v>193</v>
      </c>
      <c r="E116" s="40"/>
      <c r="F116" s="235" t="s">
        <v>203</v>
      </c>
      <c r="G116" s="40"/>
      <c r="H116" s="40"/>
      <c r="I116" s="138"/>
      <c r="J116" s="138"/>
      <c r="K116" s="40"/>
      <c r="L116" s="40"/>
      <c r="M116" s="44"/>
      <c r="N116" s="234"/>
      <c r="O116" s="84"/>
      <c r="P116" s="84"/>
      <c r="Q116" s="84"/>
      <c r="R116" s="84"/>
      <c r="S116" s="84"/>
      <c r="T116" s="84"/>
      <c r="U116" s="84"/>
      <c r="V116" s="84"/>
      <c r="W116" s="84"/>
      <c r="X116" s="84"/>
      <c r="Y116" s="85"/>
      <c r="AT116" s="18" t="s">
        <v>193</v>
      </c>
      <c r="AU116" s="18" t="s">
        <v>88</v>
      </c>
    </row>
    <row r="117" s="12" customFormat="1">
      <c r="B117" s="236"/>
      <c r="C117" s="237"/>
      <c r="D117" s="232" t="s">
        <v>195</v>
      </c>
      <c r="E117" s="238" t="s">
        <v>20</v>
      </c>
      <c r="F117" s="239" t="s">
        <v>661</v>
      </c>
      <c r="G117" s="237"/>
      <c r="H117" s="240">
        <v>1</v>
      </c>
      <c r="I117" s="241"/>
      <c r="J117" s="241"/>
      <c r="K117" s="237"/>
      <c r="L117" s="237"/>
      <c r="M117" s="242"/>
      <c r="N117" s="243"/>
      <c r="O117" s="244"/>
      <c r="P117" s="244"/>
      <c r="Q117" s="244"/>
      <c r="R117" s="244"/>
      <c r="S117" s="244"/>
      <c r="T117" s="244"/>
      <c r="U117" s="244"/>
      <c r="V117" s="244"/>
      <c r="W117" s="244"/>
      <c r="X117" s="244"/>
      <c r="Y117" s="245"/>
      <c r="AT117" s="246" t="s">
        <v>195</v>
      </c>
      <c r="AU117" s="246" t="s">
        <v>88</v>
      </c>
      <c r="AV117" s="12" t="s">
        <v>88</v>
      </c>
      <c r="AW117" s="12" t="s">
        <v>5</v>
      </c>
      <c r="AX117" s="12" t="s">
        <v>78</v>
      </c>
      <c r="AY117" s="246" t="s">
        <v>183</v>
      </c>
    </row>
    <row r="118" s="13" customFormat="1">
      <c r="B118" s="247"/>
      <c r="C118" s="248"/>
      <c r="D118" s="232" t="s">
        <v>195</v>
      </c>
      <c r="E118" s="249" t="s">
        <v>642</v>
      </c>
      <c r="F118" s="250" t="s">
        <v>197</v>
      </c>
      <c r="G118" s="248"/>
      <c r="H118" s="251">
        <v>1</v>
      </c>
      <c r="I118" s="252"/>
      <c r="J118" s="252"/>
      <c r="K118" s="248"/>
      <c r="L118" s="248"/>
      <c r="M118" s="253"/>
      <c r="N118" s="254"/>
      <c r="O118" s="255"/>
      <c r="P118" s="255"/>
      <c r="Q118" s="255"/>
      <c r="R118" s="255"/>
      <c r="S118" s="255"/>
      <c r="T118" s="255"/>
      <c r="U118" s="255"/>
      <c r="V118" s="255"/>
      <c r="W118" s="255"/>
      <c r="X118" s="255"/>
      <c r="Y118" s="256"/>
      <c r="AT118" s="257" t="s">
        <v>195</v>
      </c>
      <c r="AU118" s="257" t="s">
        <v>88</v>
      </c>
      <c r="AV118" s="13" t="s">
        <v>129</v>
      </c>
      <c r="AW118" s="13" t="s">
        <v>5</v>
      </c>
      <c r="AX118" s="13" t="s">
        <v>86</v>
      </c>
      <c r="AY118" s="257" t="s">
        <v>183</v>
      </c>
    </row>
    <row r="119" s="1" customFormat="1" ht="24" customHeight="1">
      <c r="B119" s="39"/>
      <c r="C119" s="218" t="s">
        <v>230</v>
      </c>
      <c r="D119" s="218" t="s">
        <v>185</v>
      </c>
      <c r="E119" s="219" t="s">
        <v>222</v>
      </c>
      <c r="F119" s="220" t="s">
        <v>223</v>
      </c>
      <c r="G119" s="221" t="s">
        <v>224</v>
      </c>
      <c r="H119" s="222">
        <v>10</v>
      </c>
      <c r="I119" s="223"/>
      <c r="J119" s="223"/>
      <c r="K119" s="224">
        <f>ROUND(P119*H119,2)</f>
        <v>0</v>
      </c>
      <c r="L119" s="220" t="s">
        <v>189</v>
      </c>
      <c r="M119" s="44"/>
      <c r="N119" s="225" t="s">
        <v>20</v>
      </c>
      <c r="O119" s="226" t="s">
        <v>47</v>
      </c>
      <c r="P119" s="227">
        <f>I119+J119</f>
        <v>0</v>
      </c>
      <c r="Q119" s="227">
        <f>ROUND(I119*H119,2)</f>
        <v>0</v>
      </c>
      <c r="R119" s="227">
        <f>ROUND(J119*H119,2)</f>
        <v>0</v>
      </c>
      <c r="S119" s="84"/>
      <c r="T119" s="228">
        <f>S119*H119</f>
        <v>0</v>
      </c>
      <c r="U119" s="228">
        <v>0</v>
      </c>
      <c r="V119" s="228">
        <f>U119*H119</f>
        <v>0</v>
      </c>
      <c r="W119" s="228">
        <v>1.8200000000000001</v>
      </c>
      <c r="X119" s="228">
        <f>W119*H119</f>
        <v>18.199999999999999</v>
      </c>
      <c r="Y119" s="229" t="s">
        <v>20</v>
      </c>
      <c r="AR119" s="230" t="s">
        <v>129</v>
      </c>
      <c r="AT119" s="230" t="s">
        <v>185</v>
      </c>
      <c r="AU119" s="230" t="s">
        <v>88</v>
      </c>
      <c r="AY119" s="18" t="s">
        <v>183</v>
      </c>
      <c r="BE119" s="231">
        <f>IF(O119="základní",K119,0)</f>
        <v>0</v>
      </c>
      <c r="BF119" s="231">
        <f>IF(O119="snížená",K119,0)</f>
        <v>0</v>
      </c>
      <c r="BG119" s="231">
        <f>IF(O119="zákl. přenesená",K119,0)</f>
        <v>0</v>
      </c>
      <c r="BH119" s="231">
        <f>IF(O119="sníž. přenesená",K119,0)</f>
        <v>0</v>
      </c>
      <c r="BI119" s="231">
        <f>IF(O119="nulová",K119,0)</f>
        <v>0</v>
      </c>
      <c r="BJ119" s="18" t="s">
        <v>86</v>
      </c>
      <c r="BK119" s="231">
        <f>ROUND(P119*H119,2)</f>
        <v>0</v>
      </c>
      <c r="BL119" s="18" t="s">
        <v>129</v>
      </c>
      <c r="BM119" s="230" t="s">
        <v>225</v>
      </c>
    </row>
    <row r="120" s="1" customFormat="1">
      <c r="B120" s="39"/>
      <c r="C120" s="40"/>
      <c r="D120" s="232" t="s">
        <v>191</v>
      </c>
      <c r="E120" s="40"/>
      <c r="F120" s="233" t="s">
        <v>226</v>
      </c>
      <c r="G120" s="40"/>
      <c r="H120" s="40"/>
      <c r="I120" s="138"/>
      <c r="J120" s="138"/>
      <c r="K120" s="40"/>
      <c r="L120" s="40"/>
      <c r="M120" s="44"/>
      <c r="N120" s="234"/>
      <c r="O120" s="84"/>
      <c r="P120" s="84"/>
      <c r="Q120" s="84"/>
      <c r="R120" s="84"/>
      <c r="S120" s="84"/>
      <c r="T120" s="84"/>
      <c r="U120" s="84"/>
      <c r="V120" s="84"/>
      <c r="W120" s="84"/>
      <c r="X120" s="84"/>
      <c r="Y120" s="85"/>
      <c r="AT120" s="18" t="s">
        <v>191</v>
      </c>
      <c r="AU120" s="18" t="s">
        <v>88</v>
      </c>
    </row>
    <row r="121" s="1" customFormat="1">
      <c r="B121" s="39"/>
      <c r="C121" s="40"/>
      <c r="D121" s="232" t="s">
        <v>193</v>
      </c>
      <c r="E121" s="40"/>
      <c r="F121" s="235" t="s">
        <v>227</v>
      </c>
      <c r="G121" s="40"/>
      <c r="H121" s="40"/>
      <c r="I121" s="138"/>
      <c r="J121" s="138"/>
      <c r="K121" s="40"/>
      <c r="L121" s="40"/>
      <c r="M121" s="44"/>
      <c r="N121" s="234"/>
      <c r="O121" s="84"/>
      <c r="P121" s="84"/>
      <c r="Q121" s="84"/>
      <c r="R121" s="84"/>
      <c r="S121" s="84"/>
      <c r="T121" s="84"/>
      <c r="U121" s="84"/>
      <c r="V121" s="84"/>
      <c r="W121" s="84"/>
      <c r="X121" s="84"/>
      <c r="Y121" s="85"/>
      <c r="AT121" s="18" t="s">
        <v>193</v>
      </c>
      <c r="AU121" s="18" t="s">
        <v>88</v>
      </c>
    </row>
    <row r="122" s="12" customFormat="1">
      <c r="B122" s="236"/>
      <c r="C122" s="237"/>
      <c r="D122" s="232" t="s">
        <v>195</v>
      </c>
      <c r="E122" s="238" t="s">
        <v>20</v>
      </c>
      <c r="F122" s="239" t="s">
        <v>662</v>
      </c>
      <c r="G122" s="237"/>
      <c r="H122" s="240">
        <v>10</v>
      </c>
      <c r="I122" s="241"/>
      <c r="J122" s="241"/>
      <c r="K122" s="237"/>
      <c r="L122" s="237"/>
      <c r="M122" s="242"/>
      <c r="N122" s="243"/>
      <c r="O122" s="244"/>
      <c r="P122" s="244"/>
      <c r="Q122" s="244"/>
      <c r="R122" s="244"/>
      <c r="S122" s="244"/>
      <c r="T122" s="244"/>
      <c r="U122" s="244"/>
      <c r="V122" s="244"/>
      <c r="W122" s="244"/>
      <c r="X122" s="244"/>
      <c r="Y122" s="245"/>
      <c r="AT122" s="246" t="s">
        <v>195</v>
      </c>
      <c r="AU122" s="246" t="s">
        <v>88</v>
      </c>
      <c r="AV122" s="12" t="s">
        <v>88</v>
      </c>
      <c r="AW122" s="12" t="s">
        <v>5</v>
      </c>
      <c r="AX122" s="12" t="s">
        <v>78</v>
      </c>
      <c r="AY122" s="246" t="s">
        <v>183</v>
      </c>
    </row>
    <row r="123" s="13" customFormat="1">
      <c r="B123" s="247"/>
      <c r="C123" s="248"/>
      <c r="D123" s="232" t="s">
        <v>195</v>
      </c>
      <c r="E123" s="249" t="s">
        <v>138</v>
      </c>
      <c r="F123" s="250" t="s">
        <v>197</v>
      </c>
      <c r="G123" s="248"/>
      <c r="H123" s="251">
        <v>10</v>
      </c>
      <c r="I123" s="252"/>
      <c r="J123" s="252"/>
      <c r="K123" s="248"/>
      <c r="L123" s="248"/>
      <c r="M123" s="253"/>
      <c r="N123" s="254"/>
      <c r="O123" s="255"/>
      <c r="P123" s="255"/>
      <c r="Q123" s="255"/>
      <c r="R123" s="255"/>
      <c r="S123" s="255"/>
      <c r="T123" s="255"/>
      <c r="U123" s="255"/>
      <c r="V123" s="255"/>
      <c r="W123" s="255"/>
      <c r="X123" s="255"/>
      <c r="Y123" s="256"/>
      <c r="AT123" s="257" t="s">
        <v>195</v>
      </c>
      <c r="AU123" s="257" t="s">
        <v>88</v>
      </c>
      <c r="AV123" s="13" t="s">
        <v>129</v>
      </c>
      <c r="AW123" s="13" t="s">
        <v>5</v>
      </c>
      <c r="AX123" s="13" t="s">
        <v>86</v>
      </c>
      <c r="AY123" s="257" t="s">
        <v>183</v>
      </c>
    </row>
    <row r="124" s="1" customFormat="1" ht="24" customHeight="1">
      <c r="B124" s="39"/>
      <c r="C124" s="218" t="s">
        <v>236</v>
      </c>
      <c r="D124" s="218" t="s">
        <v>185</v>
      </c>
      <c r="E124" s="219" t="s">
        <v>231</v>
      </c>
      <c r="F124" s="220" t="s">
        <v>232</v>
      </c>
      <c r="G124" s="221" t="s">
        <v>224</v>
      </c>
      <c r="H124" s="222">
        <v>10</v>
      </c>
      <c r="I124" s="223"/>
      <c r="J124" s="223"/>
      <c r="K124" s="224">
        <f>ROUND(P124*H124,2)</f>
        <v>0</v>
      </c>
      <c r="L124" s="220" t="s">
        <v>189</v>
      </c>
      <c r="M124" s="44"/>
      <c r="N124" s="225" t="s">
        <v>20</v>
      </c>
      <c r="O124" s="226" t="s">
        <v>47</v>
      </c>
      <c r="P124" s="227">
        <f>I124+J124</f>
        <v>0</v>
      </c>
      <c r="Q124" s="227">
        <f>ROUND(I124*H124,2)</f>
        <v>0</v>
      </c>
      <c r="R124" s="227">
        <f>ROUND(J124*H124,2)</f>
        <v>0</v>
      </c>
      <c r="S124" s="84"/>
      <c r="T124" s="228">
        <f>S124*H124</f>
        <v>0</v>
      </c>
      <c r="U124" s="228">
        <v>0</v>
      </c>
      <c r="V124" s="228">
        <f>U124*H124</f>
        <v>0</v>
      </c>
      <c r="W124" s="228">
        <v>0</v>
      </c>
      <c r="X124" s="228">
        <f>W124*H124</f>
        <v>0</v>
      </c>
      <c r="Y124" s="229" t="s">
        <v>20</v>
      </c>
      <c r="AR124" s="230" t="s">
        <v>129</v>
      </c>
      <c r="AT124" s="230" t="s">
        <v>185</v>
      </c>
      <c r="AU124" s="230" t="s">
        <v>88</v>
      </c>
      <c r="AY124" s="18" t="s">
        <v>183</v>
      </c>
      <c r="BE124" s="231">
        <f>IF(O124="základní",K124,0)</f>
        <v>0</v>
      </c>
      <c r="BF124" s="231">
        <f>IF(O124="snížená",K124,0)</f>
        <v>0</v>
      </c>
      <c r="BG124" s="231">
        <f>IF(O124="zákl. přenesená",K124,0)</f>
        <v>0</v>
      </c>
      <c r="BH124" s="231">
        <f>IF(O124="sníž. přenesená",K124,0)</f>
        <v>0</v>
      </c>
      <c r="BI124" s="231">
        <f>IF(O124="nulová",K124,0)</f>
        <v>0</v>
      </c>
      <c r="BJ124" s="18" t="s">
        <v>86</v>
      </c>
      <c r="BK124" s="231">
        <f>ROUND(P124*H124,2)</f>
        <v>0</v>
      </c>
      <c r="BL124" s="18" t="s">
        <v>129</v>
      </c>
      <c r="BM124" s="230" t="s">
        <v>233</v>
      </c>
    </row>
    <row r="125" s="1" customFormat="1">
      <c r="B125" s="39"/>
      <c r="C125" s="40"/>
      <c r="D125" s="232" t="s">
        <v>191</v>
      </c>
      <c r="E125" s="40"/>
      <c r="F125" s="233" t="s">
        <v>234</v>
      </c>
      <c r="G125" s="40"/>
      <c r="H125" s="40"/>
      <c r="I125" s="138"/>
      <c r="J125" s="138"/>
      <c r="K125" s="40"/>
      <c r="L125" s="40"/>
      <c r="M125" s="44"/>
      <c r="N125" s="234"/>
      <c r="O125" s="84"/>
      <c r="P125" s="84"/>
      <c r="Q125" s="84"/>
      <c r="R125" s="84"/>
      <c r="S125" s="84"/>
      <c r="T125" s="84"/>
      <c r="U125" s="84"/>
      <c r="V125" s="84"/>
      <c r="W125" s="84"/>
      <c r="X125" s="84"/>
      <c r="Y125" s="85"/>
      <c r="AT125" s="18" t="s">
        <v>191</v>
      </c>
      <c r="AU125" s="18" t="s">
        <v>88</v>
      </c>
    </row>
    <row r="126" s="1" customFormat="1">
      <c r="B126" s="39"/>
      <c r="C126" s="40"/>
      <c r="D126" s="232" t="s">
        <v>193</v>
      </c>
      <c r="E126" s="40"/>
      <c r="F126" s="235" t="s">
        <v>235</v>
      </c>
      <c r="G126" s="40"/>
      <c r="H126" s="40"/>
      <c r="I126" s="138"/>
      <c r="J126" s="138"/>
      <c r="K126" s="40"/>
      <c r="L126" s="40"/>
      <c r="M126" s="44"/>
      <c r="N126" s="234"/>
      <c r="O126" s="84"/>
      <c r="P126" s="84"/>
      <c r="Q126" s="84"/>
      <c r="R126" s="84"/>
      <c r="S126" s="84"/>
      <c r="T126" s="84"/>
      <c r="U126" s="84"/>
      <c r="V126" s="84"/>
      <c r="W126" s="84"/>
      <c r="X126" s="84"/>
      <c r="Y126" s="85"/>
      <c r="AT126" s="18" t="s">
        <v>193</v>
      </c>
      <c r="AU126" s="18" t="s">
        <v>88</v>
      </c>
    </row>
    <row r="127" s="12" customFormat="1">
      <c r="B127" s="236"/>
      <c r="C127" s="237"/>
      <c r="D127" s="232" t="s">
        <v>195</v>
      </c>
      <c r="E127" s="238" t="s">
        <v>20</v>
      </c>
      <c r="F127" s="239" t="s">
        <v>138</v>
      </c>
      <c r="G127" s="237"/>
      <c r="H127" s="240">
        <v>10</v>
      </c>
      <c r="I127" s="241"/>
      <c r="J127" s="241"/>
      <c r="K127" s="237"/>
      <c r="L127" s="237"/>
      <c r="M127" s="242"/>
      <c r="N127" s="243"/>
      <c r="O127" s="244"/>
      <c r="P127" s="244"/>
      <c r="Q127" s="244"/>
      <c r="R127" s="244"/>
      <c r="S127" s="244"/>
      <c r="T127" s="244"/>
      <c r="U127" s="244"/>
      <c r="V127" s="244"/>
      <c r="W127" s="244"/>
      <c r="X127" s="244"/>
      <c r="Y127" s="245"/>
      <c r="AT127" s="246" t="s">
        <v>195</v>
      </c>
      <c r="AU127" s="246" t="s">
        <v>88</v>
      </c>
      <c r="AV127" s="12" t="s">
        <v>88</v>
      </c>
      <c r="AW127" s="12" t="s">
        <v>5</v>
      </c>
      <c r="AX127" s="12" t="s">
        <v>78</v>
      </c>
      <c r="AY127" s="246" t="s">
        <v>183</v>
      </c>
    </row>
    <row r="128" s="13" customFormat="1">
      <c r="B128" s="247"/>
      <c r="C128" s="248"/>
      <c r="D128" s="232" t="s">
        <v>195</v>
      </c>
      <c r="E128" s="249" t="s">
        <v>20</v>
      </c>
      <c r="F128" s="250" t="s">
        <v>197</v>
      </c>
      <c r="G128" s="248"/>
      <c r="H128" s="251">
        <v>10</v>
      </c>
      <c r="I128" s="252"/>
      <c r="J128" s="252"/>
      <c r="K128" s="248"/>
      <c r="L128" s="248"/>
      <c r="M128" s="253"/>
      <c r="N128" s="254"/>
      <c r="O128" s="255"/>
      <c r="P128" s="255"/>
      <c r="Q128" s="255"/>
      <c r="R128" s="255"/>
      <c r="S128" s="255"/>
      <c r="T128" s="255"/>
      <c r="U128" s="255"/>
      <c r="V128" s="255"/>
      <c r="W128" s="255"/>
      <c r="X128" s="255"/>
      <c r="Y128" s="256"/>
      <c r="AT128" s="257" t="s">
        <v>195</v>
      </c>
      <c r="AU128" s="257" t="s">
        <v>88</v>
      </c>
      <c r="AV128" s="13" t="s">
        <v>129</v>
      </c>
      <c r="AW128" s="13" t="s">
        <v>5</v>
      </c>
      <c r="AX128" s="13" t="s">
        <v>86</v>
      </c>
      <c r="AY128" s="257" t="s">
        <v>183</v>
      </c>
    </row>
    <row r="129" s="1" customFormat="1" ht="24" customHeight="1">
      <c r="B129" s="39"/>
      <c r="C129" s="218" t="s">
        <v>246</v>
      </c>
      <c r="D129" s="218" t="s">
        <v>185</v>
      </c>
      <c r="E129" s="219" t="s">
        <v>663</v>
      </c>
      <c r="F129" s="220" t="s">
        <v>664</v>
      </c>
      <c r="G129" s="221" t="s">
        <v>224</v>
      </c>
      <c r="H129" s="222">
        <v>125</v>
      </c>
      <c r="I129" s="223"/>
      <c r="J129" s="223"/>
      <c r="K129" s="224">
        <f>ROUND(P129*H129,2)</f>
        <v>0</v>
      </c>
      <c r="L129" s="220" t="s">
        <v>189</v>
      </c>
      <c r="M129" s="44"/>
      <c r="N129" s="225" t="s">
        <v>20</v>
      </c>
      <c r="O129" s="226" t="s">
        <v>47</v>
      </c>
      <c r="P129" s="227">
        <f>I129+J129</f>
        <v>0</v>
      </c>
      <c r="Q129" s="227">
        <f>ROUND(I129*H129,2)</f>
        <v>0</v>
      </c>
      <c r="R129" s="227">
        <f>ROUND(J129*H129,2)</f>
        <v>0</v>
      </c>
      <c r="S129" s="84"/>
      <c r="T129" s="228">
        <f>S129*H129</f>
        <v>0</v>
      </c>
      <c r="U129" s="228">
        <v>0</v>
      </c>
      <c r="V129" s="228">
        <f>U129*H129</f>
        <v>0</v>
      </c>
      <c r="W129" s="228">
        <v>0</v>
      </c>
      <c r="X129" s="228">
        <f>W129*H129</f>
        <v>0</v>
      </c>
      <c r="Y129" s="229" t="s">
        <v>20</v>
      </c>
      <c r="AR129" s="230" t="s">
        <v>129</v>
      </c>
      <c r="AT129" s="230" t="s">
        <v>185</v>
      </c>
      <c r="AU129" s="230" t="s">
        <v>88</v>
      </c>
      <c r="AY129" s="18" t="s">
        <v>183</v>
      </c>
      <c r="BE129" s="231">
        <f>IF(O129="základní",K129,0)</f>
        <v>0</v>
      </c>
      <c r="BF129" s="231">
        <f>IF(O129="snížená",K129,0)</f>
        <v>0</v>
      </c>
      <c r="BG129" s="231">
        <f>IF(O129="zákl. přenesená",K129,0)</f>
        <v>0</v>
      </c>
      <c r="BH129" s="231">
        <f>IF(O129="sníž. přenesená",K129,0)</f>
        <v>0</v>
      </c>
      <c r="BI129" s="231">
        <f>IF(O129="nulová",K129,0)</f>
        <v>0</v>
      </c>
      <c r="BJ129" s="18" t="s">
        <v>86</v>
      </c>
      <c r="BK129" s="231">
        <f>ROUND(P129*H129,2)</f>
        <v>0</v>
      </c>
      <c r="BL129" s="18" t="s">
        <v>129</v>
      </c>
      <c r="BM129" s="230" t="s">
        <v>665</v>
      </c>
    </row>
    <row r="130" s="1" customFormat="1">
      <c r="B130" s="39"/>
      <c r="C130" s="40"/>
      <c r="D130" s="232" t="s">
        <v>191</v>
      </c>
      <c r="E130" s="40"/>
      <c r="F130" s="233" t="s">
        <v>666</v>
      </c>
      <c r="G130" s="40"/>
      <c r="H130" s="40"/>
      <c r="I130" s="138"/>
      <c r="J130" s="138"/>
      <c r="K130" s="40"/>
      <c r="L130" s="40"/>
      <c r="M130" s="44"/>
      <c r="N130" s="234"/>
      <c r="O130" s="84"/>
      <c r="P130" s="84"/>
      <c r="Q130" s="84"/>
      <c r="R130" s="84"/>
      <c r="S130" s="84"/>
      <c r="T130" s="84"/>
      <c r="U130" s="84"/>
      <c r="V130" s="84"/>
      <c r="W130" s="84"/>
      <c r="X130" s="84"/>
      <c r="Y130" s="85"/>
      <c r="AT130" s="18" t="s">
        <v>191</v>
      </c>
      <c r="AU130" s="18" t="s">
        <v>88</v>
      </c>
    </row>
    <row r="131" s="1" customFormat="1">
      <c r="B131" s="39"/>
      <c r="C131" s="40"/>
      <c r="D131" s="232" t="s">
        <v>193</v>
      </c>
      <c r="E131" s="40"/>
      <c r="F131" s="235" t="s">
        <v>667</v>
      </c>
      <c r="G131" s="40"/>
      <c r="H131" s="40"/>
      <c r="I131" s="138"/>
      <c r="J131" s="138"/>
      <c r="K131" s="40"/>
      <c r="L131" s="40"/>
      <c r="M131" s="44"/>
      <c r="N131" s="234"/>
      <c r="O131" s="84"/>
      <c r="P131" s="84"/>
      <c r="Q131" s="84"/>
      <c r="R131" s="84"/>
      <c r="S131" s="84"/>
      <c r="T131" s="84"/>
      <c r="U131" s="84"/>
      <c r="V131" s="84"/>
      <c r="W131" s="84"/>
      <c r="X131" s="84"/>
      <c r="Y131" s="85"/>
      <c r="AT131" s="18" t="s">
        <v>193</v>
      </c>
      <c r="AU131" s="18" t="s">
        <v>88</v>
      </c>
    </row>
    <row r="132" s="12" customFormat="1">
      <c r="B132" s="236"/>
      <c r="C132" s="237"/>
      <c r="D132" s="232" t="s">
        <v>195</v>
      </c>
      <c r="E132" s="238" t="s">
        <v>20</v>
      </c>
      <c r="F132" s="239" t="s">
        <v>668</v>
      </c>
      <c r="G132" s="237"/>
      <c r="H132" s="240">
        <v>50</v>
      </c>
      <c r="I132" s="241"/>
      <c r="J132" s="241"/>
      <c r="K132" s="237"/>
      <c r="L132" s="237"/>
      <c r="M132" s="242"/>
      <c r="N132" s="243"/>
      <c r="O132" s="244"/>
      <c r="P132" s="244"/>
      <c r="Q132" s="244"/>
      <c r="R132" s="244"/>
      <c r="S132" s="244"/>
      <c r="T132" s="244"/>
      <c r="U132" s="244"/>
      <c r="V132" s="244"/>
      <c r="W132" s="244"/>
      <c r="X132" s="244"/>
      <c r="Y132" s="245"/>
      <c r="AT132" s="246" t="s">
        <v>195</v>
      </c>
      <c r="AU132" s="246" t="s">
        <v>88</v>
      </c>
      <c r="AV132" s="12" t="s">
        <v>88</v>
      </c>
      <c r="AW132" s="12" t="s">
        <v>5</v>
      </c>
      <c r="AX132" s="12" t="s">
        <v>78</v>
      </c>
      <c r="AY132" s="246" t="s">
        <v>183</v>
      </c>
    </row>
    <row r="133" s="12" customFormat="1">
      <c r="B133" s="236"/>
      <c r="C133" s="237"/>
      <c r="D133" s="232" t="s">
        <v>195</v>
      </c>
      <c r="E133" s="238" t="s">
        <v>20</v>
      </c>
      <c r="F133" s="239" t="s">
        <v>669</v>
      </c>
      <c r="G133" s="237"/>
      <c r="H133" s="240">
        <v>75</v>
      </c>
      <c r="I133" s="241"/>
      <c r="J133" s="241"/>
      <c r="K133" s="237"/>
      <c r="L133" s="237"/>
      <c r="M133" s="242"/>
      <c r="N133" s="243"/>
      <c r="O133" s="244"/>
      <c r="P133" s="244"/>
      <c r="Q133" s="244"/>
      <c r="R133" s="244"/>
      <c r="S133" s="244"/>
      <c r="T133" s="244"/>
      <c r="U133" s="244"/>
      <c r="V133" s="244"/>
      <c r="W133" s="244"/>
      <c r="X133" s="244"/>
      <c r="Y133" s="245"/>
      <c r="AT133" s="246" t="s">
        <v>195</v>
      </c>
      <c r="AU133" s="246" t="s">
        <v>88</v>
      </c>
      <c r="AV133" s="12" t="s">
        <v>88</v>
      </c>
      <c r="AW133" s="12" t="s">
        <v>5</v>
      </c>
      <c r="AX133" s="12" t="s">
        <v>78</v>
      </c>
      <c r="AY133" s="246" t="s">
        <v>183</v>
      </c>
    </row>
    <row r="134" s="13" customFormat="1">
      <c r="B134" s="247"/>
      <c r="C134" s="248"/>
      <c r="D134" s="232" t="s">
        <v>195</v>
      </c>
      <c r="E134" s="249" t="s">
        <v>640</v>
      </c>
      <c r="F134" s="250" t="s">
        <v>197</v>
      </c>
      <c r="G134" s="248"/>
      <c r="H134" s="251">
        <v>125</v>
      </c>
      <c r="I134" s="252"/>
      <c r="J134" s="252"/>
      <c r="K134" s="248"/>
      <c r="L134" s="248"/>
      <c r="M134" s="253"/>
      <c r="N134" s="254"/>
      <c r="O134" s="255"/>
      <c r="P134" s="255"/>
      <c r="Q134" s="255"/>
      <c r="R134" s="255"/>
      <c r="S134" s="255"/>
      <c r="T134" s="255"/>
      <c r="U134" s="255"/>
      <c r="V134" s="255"/>
      <c r="W134" s="255"/>
      <c r="X134" s="255"/>
      <c r="Y134" s="256"/>
      <c r="AT134" s="257" t="s">
        <v>195</v>
      </c>
      <c r="AU134" s="257" t="s">
        <v>88</v>
      </c>
      <c r="AV134" s="13" t="s">
        <v>129</v>
      </c>
      <c r="AW134" s="13" t="s">
        <v>5</v>
      </c>
      <c r="AX134" s="13" t="s">
        <v>86</v>
      </c>
      <c r="AY134" s="257" t="s">
        <v>183</v>
      </c>
    </row>
    <row r="135" s="1" customFormat="1" ht="24" customHeight="1">
      <c r="B135" s="39"/>
      <c r="C135" s="218" t="s">
        <v>252</v>
      </c>
      <c r="D135" s="294" t="s">
        <v>185</v>
      </c>
      <c r="E135" s="219" t="s">
        <v>237</v>
      </c>
      <c r="F135" s="220" t="s">
        <v>238</v>
      </c>
      <c r="G135" s="221" t="s">
        <v>224</v>
      </c>
      <c r="H135" s="222">
        <v>277.85000000000002</v>
      </c>
      <c r="I135" s="223"/>
      <c r="J135" s="223"/>
      <c r="K135" s="224">
        <f>ROUND(P135*H135,2)</f>
        <v>0</v>
      </c>
      <c r="L135" s="220" t="s">
        <v>189</v>
      </c>
      <c r="M135" s="44"/>
      <c r="N135" s="225" t="s">
        <v>20</v>
      </c>
      <c r="O135" s="226" t="s">
        <v>47</v>
      </c>
      <c r="P135" s="227">
        <f>I135+J135</f>
        <v>0</v>
      </c>
      <c r="Q135" s="227">
        <f>ROUND(I135*H135,2)</f>
        <v>0</v>
      </c>
      <c r="R135" s="227">
        <f>ROUND(J135*H135,2)</f>
        <v>0</v>
      </c>
      <c r="S135" s="84"/>
      <c r="T135" s="228">
        <f>S135*H135</f>
        <v>0</v>
      </c>
      <c r="U135" s="228">
        <v>0</v>
      </c>
      <c r="V135" s="228">
        <f>U135*H135</f>
        <v>0</v>
      </c>
      <c r="W135" s="228">
        <v>0</v>
      </c>
      <c r="X135" s="228">
        <f>W135*H135</f>
        <v>0</v>
      </c>
      <c r="Y135" s="229" t="s">
        <v>20</v>
      </c>
      <c r="AR135" s="230" t="s">
        <v>129</v>
      </c>
      <c r="AT135" s="230" t="s">
        <v>185</v>
      </c>
      <c r="AU135" s="230" t="s">
        <v>88</v>
      </c>
      <c r="AY135" s="18" t="s">
        <v>183</v>
      </c>
      <c r="BE135" s="231">
        <f>IF(O135="základní",K135,0)</f>
        <v>0</v>
      </c>
      <c r="BF135" s="231">
        <f>IF(O135="snížená",K135,0)</f>
        <v>0</v>
      </c>
      <c r="BG135" s="231">
        <f>IF(O135="zákl. přenesená",K135,0)</f>
        <v>0</v>
      </c>
      <c r="BH135" s="231">
        <f>IF(O135="sníž. přenesená",K135,0)</f>
        <v>0</v>
      </c>
      <c r="BI135" s="231">
        <f>IF(O135="nulová",K135,0)</f>
        <v>0</v>
      </c>
      <c r="BJ135" s="18" t="s">
        <v>86</v>
      </c>
      <c r="BK135" s="231">
        <f>ROUND(P135*H135,2)</f>
        <v>0</v>
      </c>
      <c r="BL135" s="18" t="s">
        <v>129</v>
      </c>
      <c r="BM135" s="230" t="s">
        <v>239</v>
      </c>
    </row>
    <row r="136" s="1" customFormat="1">
      <c r="B136" s="39"/>
      <c r="C136" s="40"/>
      <c r="D136" s="232" t="s">
        <v>191</v>
      </c>
      <c r="E136" s="40"/>
      <c r="F136" s="233" t="s">
        <v>240</v>
      </c>
      <c r="G136" s="40"/>
      <c r="H136" s="40"/>
      <c r="I136" s="138"/>
      <c r="J136" s="138"/>
      <c r="K136" s="40"/>
      <c r="L136" s="40"/>
      <c r="M136" s="44"/>
      <c r="N136" s="234"/>
      <c r="O136" s="84"/>
      <c r="P136" s="84"/>
      <c r="Q136" s="84"/>
      <c r="R136" s="84"/>
      <c r="S136" s="84"/>
      <c r="T136" s="84"/>
      <c r="U136" s="84"/>
      <c r="V136" s="84"/>
      <c r="W136" s="84"/>
      <c r="X136" s="84"/>
      <c r="Y136" s="85"/>
      <c r="AT136" s="18" t="s">
        <v>191</v>
      </c>
      <c r="AU136" s="18" t="s">
        <v>88</v>
      </c>
    </row>
    <row r="137" s="1" customFormat="1">
      <c r="B137" s="39"/>
      <c r="C137" s="40"/>
      <c r="D137" s="232" t="s">
        <v>193</v>
      </c>
      <c r="E137" s="40"/>
      <c r="F137" s="235" t="s">
        <v>241</v>
      </c>
      <c r="G137" s="40"/>
      <c r="H137" s="40"/>
      <c r="I137" s="138"/>
      <c r="J137" s="138"/>
      <c r="K137" s="40"/>
      <c r="L137" s="40"/>
      <c r="M137" s="44"/>
      <c r="N137" s="234"/>
      <c r="O137" s="84"/>
      <c r="P137" s="84"/>
      <c r="Q137" s="84"/>
      <c r="R137" s="84"/>
      <c r="S137" s="84"/>
      <c r="T137" s="84"/>
      <c r="U137" s="84"/>
      <c r="V137" s="84"/>
      <c r="W137" s="84"/>
      <c r="X137" s="84"/>
      <c r="Y137" s="85"/>
      <c r="AT137" s="18" t="s">
        <v>193</v>
      </c>
      <c r="AU137" s="18" t="s">
        <v>88</v>
      </c>
    </row>
    <row r="138" s="12" customFormat="1">
      <c r="B138" s="236"/>
      <c r="C138" s="237"/>
      <c r="D138" s="232" t="s">
        <v>195</v>
      </c>
      <c r="E138" s="238" t="s">
        <v>20</v>
      </c>
      <c r="F138" s="239" t="s">
        <v>670</v>
      </c>
      <c r="G138" s="237"/>
      <c r="H138" s="240">
        <v>687.70000000000005</v>
      </c>
      <c r="I138" s="241"/>
      <c r="J138" s="241"/>
      <c r="K138" s="237"/>
      <c r="L138" s="237"/>
      <c r="M138" s="242"/>
      <c r="N138" s="243"/>
      <c r="O138" s="244"/>
      <c r="P138" s="244"/>
      <c r="Q138" s="244"/>
      <c r="R138" s="244"/>
      <c r="S138" s="244"/>
      <c r="T138" s="244"/>
      <c r="U138" s="244"/>
      <c r="V138" s="244"/>
      <c r="W138" s="244"/>
      <c r="X138" s="244"/>
      <c r="Y138" s="245"/>
      <c r="AT138" s="246" t="s">
        <v>195</v>
      </c>
      <c r="AU138" s="246" t="s">
        <v>88</v>
      </c>
      <c r="AV138" s="12" t="s">
        <v>88</v>
      </c>
      <c r="AW138" s="12" t="s">
        <v>5</v>
      </c>
      <c r="AX138" s="12" t="s">
        <v>78</v>
      </c>
      <c r="AY138" s="246" t="s">
        <v>183</v>
      </c>
    </row>
    <row r="139" s="12" customFormat="1">
      <c r="B139" s="236"/>
      <c r="C139" s="237"/>
      <c r="D139" s="232" t="s">
        <v>195</v>
      </c>
      <c r="E139" s="238" t="s">
        <v>20</v>
      </c>
      <c r="F139" s="239" t="s">
        <v>243</v>
      </c>
      <c r="G139" s="237"/>
      <c r="H139" s="240">
        <v>-10</v>
      </c>
      <c r="I139" s="241"/>
      <c r="J139" s="241"/>
      <c r="K139" s="237"/>
      <c r="L139" s="237"/>
      <c r="M139" s="242"/>
      <c r="N139" s="243"/>
      <c r="O139" s="244"/>
      <c r="P139" s="244"/>
      <c r="Q139" s="244"/>
      <c r="R139" s="244"/>
      <c r="S139" s="244"/>
      <c r="T139" s="244"/>
      <c r="U139" s="244"/>
      <c r="V139" s="244"/>
      <c r="W139" s="244"/>
      <c r="X139" s="244"/>
      <c r="Y139" s="245"/>
      <c r="AT139" s="246" t="s">
        <v>195</v>
      </c>
      <c r="AU139" s="246" t="s">
        <v>88</v>
      </c>
      <c r="AV139" s="12" t="s">
        <v>88</v>
      </c>
      <c r="AW139" s="12" t="s">
        <v>5</v>
      </c>
      <c r="AX139" s="12" t="s">
        <v>78</v>
      </c>
      <c r="AY139" s="246" t="s">
        <v>183</v>
      </c>
    </row>
    <row r="140" s="12" customFormat="1">
      <c r="B140" s="236"/>
      <c r="C140" s="237"/>
      <c r="D140" s="232" t="s">
        <v>195</v>
      </c>
      <c r="E140" s="238" t="s">
        <v>20</v>
      </c>
      <c r="F140" s="239" t="s">
        <v>244</v>
      </c>
      <c r="G140" s="237"/>
      <c r="H140" s="240">
        <v>3</v>
      </c>
      <c r="I140" s="241"/>
      <c r="J140" s="241"/>
      <c r="K140" s="237"/>
      <c r="L140" s="237"/>
      <c r="M140" s="242"/>
      <c r="N140" s="243"/>
      <c r="O140" s="244"/>
      <c r="P140" s="244"/>
      <c r="Q140" s="244"/>
      <c r="R140" s="244"/>
      <c r="S140" s="244"/>
      <c r="T140" s="244"/>
      <c r="U140" s="244"/>
      <c r="V140" s="244"/>
      <c r="W140" s="244"/>
      <c r="X140" s="244"/>
      <c r="Y140" s="245"/>
      <c r="AT140" s="246" t="s">
        <v>195</v>
      </c>
      <c r="AU140" s="246" t="s">
        <v>88</v>
      </c>
      <c r="AV140" s="12" t="s">
        <v>88</v>
      </c>
      <c r="AW140" s="12" t="s">
        <v>5</v>
      </c>
      <c r="AX140" s="12" t="s">
        <v>78</v>
      </c>
      <c r="AY140" s="246" t="s">
        <v>183</v>
      </c>
    </row>
    <row r="141" s="12" customFormat="1">
      <c r="B141" s="236"/>
      <c r="C141" s="237"/>
      <c r="D141" s="232" t="s">
        <v>195</v>
      </c>
      <c r="E141" s="238" t="s">
        <v>20</v>
      </c>
      <c r="F141" s="239" t="s">
        <v>671</v>
      </c>
      <c r="G141" s="237"/>
      <c r="H141" s="240">
        <v>-125</v>
      </c>
      <c r="I141" s="241"/>
      <c r="J141" s="241"/>
      <c r="K141" s="237"/>
      <c r="L141" s="237"/>
      <c r="M141" s="242"/>
      <c r="N141" s="243"/>
      <c r="O141" s="244"/>
      <c r="P141" s="244"/>
      <c r="Q141" s="244"/>
      <c r="R141" s="244"/>
      <c r="S141" s="244"/>
      <c r="T141" s="244"/>
      <c r="U141" s="244"/>
      <c r="V141" s="244"/>
      <c r="W141" s="244"/>
      <c r="X141" s="244"/>
      <c r="Y141" s="245"/>
      <c r="AT141" s="246" t="s">
        <v>195</v>
      </c>
      <c r="AU141" s="246" t="s">
        <v>88</v>
      </c>
      <c r="AV141" s="12" t="s">
        <v>88</v>
      </c>
      <c r="AW141" s="12" t="s">
        <v>5</v>
      </c>
      <c r="AX141" s="12" t="s">
        <v>78</v>
      </c>
      <c r="AY141" s="246" t="s">
        <v>183</v>
      </c>
    </row>
    <row r="142" s="13" customFormat="1">
      <c r="B142" s="247"/>
      <c r="C142" s="248"/>
      <c r="D142" s="232" t="s">
        <v>195</v>
      </c>
      <c r="E142" s="249" t="s">
        <v>146</v>
      </c>
      <c r="F142" s="250" t="s">
        <v>197</v>
      </c>
      <c r="G142" s="248"/>
      <c r="H142" s="251">
        <v>555.70000000000005</v>
      </c>
      <c r="I142" s="252"/>
      <c r="J142" s="252"/>
      <c r="K142" s="248"/>
      <c r="L142" s="248"/>
      <c r="M142" s="253"/>
      <c r="N142" s="254"/>
      <c r="O142" s="255"/>
      <c r="P142" s="255"/>
      <c r="Q142" s="255"/>
      <c r="R142" s="255"/>
      <c r="S142" s="255"/>
      <c r="T142" s="255"/>
      <c r="U142" s="255"/>
      <c r="V142" s="255"/>
      <c r="W142" s="255"/>
      <c r="X142" s="255"/>
      <c r="Y142" s="256"/>
      <c r="AT142" s="257" t="s">
        <v>195</v>
      </c>
      <c r="AU142" s="257" t="s">
        <v>88</v>
      </c>
      <c r="AV142" s="13" t="s">
        <v>129</v>
      </c>
      <c r="AW142" s="13" t="s">
        <v>5</v>
      </c>
      <c r="AX142" s="13" t="s">
        <v>78</v>
      </c>
      <c r="AY142" s="257" t="s">
        <v>183</v>
      </c>
    </row>
    <row r="143" s="12" customFormat="1">
      <c r="B143" s="236"/>
      <c r="C143" s="237"/>
      <c r="D143" s="232" t="s">
        <v>195</v>
      </c>
      <c r="E143" s="238" t="s">
        <v>20</v>
      </c>
      <c r="F143" s="239" t="s">
        <v>245</v>
      </c>
      <c r="G143" s="237"/>
      <c r="H143" s="240">
        <v>277.85000000000002</v>
      </c>
      <c r="I143" s="241"/>
      <c r="J143" s="241"/>
      <c r="K143" s="237"/>
      <c r="L143" s="237"/>
      <c r="M143" s="242"/>
      <c r="N143" s="243"/>
      <c r="O143" s="244"/>
      <c r="P143" s="244"/>
      <c r="Q143" s="244"/>
      <c r="R143" s="244"/>
      <c r="S143" s="244"/>
      <c r="T143" s="244"/>
      <c r="U143" s="244"/>
      <c r="V143" s="244"/>
      <c r="W143" s="244"/>
      <c r="X143" s="244"/>
      <c r="Y143" s="245"/>
      <c r="AT143" s="246" t="s">
        <v>195</v>
      </c>
      <c r="AU143" s="246" t="s">
        <v>88</v>
      </c>
      <c r="AV143" s="12" t="s">
        <v>88</v>
      </c>
      <c r="AW143" s="12" t="s">
        <v>5</v>
      </c>
      <c r="AX143" s="12" t="s">
        <v>78</v>
      </c>
      <c r="AY143" s="246" t="s">
        <v>183</v>
      </c>
    </row>
    <row r="144" s="13" customFormat="1">
      <c r="B144" s="247"/>
      <c r="C144" s="248"/>
      <c r="D144" s="232" t="s">
        <v>195</v>
      </c>
      <c r="E144" s="249" t="s">
        <v>20</v>
      </c>
      <c r="F144" s="250" t="s">
        <v>197</v>
      </c>
      <c r="G144" s="248"/>
      <c r="H144" s="251">
        <v>277.85000000000002</v>
      </c>
      <c r="I144" s="252"/>
      <c r="J144" s="252"/>
      <c r="K144" s="248"/>
      <c r="L144" s="248"/>
      <c r="M144" s="253"/>
      <c r="N144" s="254"/>
      <c r="O144" s="255"/>
      <c r="P144" s="255"/>
      <c r="Q144" s="255"/>
      <c r="R144" s="255"/>
      <c r="S144" s="255"/>
      <c r="T144" s="255"/>
      <c r="U144" s="255"/>
      <c r="V144" s="255"/>
      <c r="W144" s="255"/>
      <c r="X144" s="255"/>
      <c r="Y144" s="256"/>
      <c r="AT144" s="257" t="s">
        <v>195</v>
      </c>
      <c r="AU144" s="257" t="s">
        <v>88</v>
      </c>
      <c r="AV144" s="13" t="s">
        <v>129</v>
      </c>
      <c r="AW144" s="13" t="s">
        <v>5</v>
      </c>
      <c r="AX144" s="13" t="s">
        <v>86</v>
      </c>
      <c r="AY144" s="257" t="s">
        <v>183</v>
      </c>
    </row>
    <row r="145" s="1" customFormat="1" ht="24" customHeight="1">
      <c r="B145" s="39"/>
      <c r="C145" s="218" t="s">
        <v>258</v>
      </c>
      <c r="D145" s="260" t="s">
        <v>185</v>
      </c>
      <c r="E145" s="219" t="s">
        <v>247</v>
      </c>
      <c r="F145" s="220" t="s">
        <v>248</v>
      </c>
      <c r="G145" s="221" t="s">
        <v>224</v>
      </c>
      <c r="H145" s="222">
        <v>83.355000000000004</v>
      </c>
      <c r="I145" s="223"/>
      <c r="J145" s="223"/>
      <c r="K145" s="224">
        <f>ROUND(P145*H145,2)</f>
        <v>0</v>
      </c>
      <c r="L145" s="220" t="s">
        <v>189</v>
      </c>
      <c r="M145" s="44"/>
      <c r="N145" s="225" t="s">
        <v>20</v>
      </c>
      <c r="O145" s="226" t="s">
        <v>47</v>
      </c>
      <c r="P145" s="227">
        <f>I145+J145</f>
        <v>0</v>
      </c>
      <c r="Q145" s="227">
        <f>ROUND(I145*H145,2)</f>
        <v>0</v>
      </c>
      <c r="R145" s="227">
        <f>ROUND(J145*H145,2)</f>
        <v>0</v>
      </c>
      <c r="S145" s="84"/>
      <c r="T145" s="228">
        <f>S145*H145</f>
        <v>0</v>
      </c>
      <c r="U145" s="228">
        <v>0</v>
      </c>
      <c r="V145" s="228">
        <f>U145*H145</f>
        <v>0</v>
      </c>
      <c r="W145" s="228">
        <v>0</v>
      </c>
      <c r="X145" s="228">
        <f>W145*H145</f>
        <v>0</v>
      </c>
      <c r="Y145" s="229" t="s">
        <v>20</v>
      </c>
      <c r="AR145" s="230" t="s">
        <v>129</v>
      </c>
      <c r="AT145" s="230" t="s">
        <v>185</v>
      </c>
      <c r="AU145" s="230" t="s">
        <v>88</v>
      </c>
      <c r="AY145" s="18" t="s">
        <v>183</v>
      </c>
      <c r="BE145" s="231">
        <f>IF(O145="základní",K145,0)</f>
        <v>0</v>
      </c>
      <c r="BF145" s="231">
        <f>IF(O145="snížená",K145,0)</f>
        <v>0</v>
      </c>
      <c r="BG145" s="231">
        <f>IF(O145="zákl. přenesená",K145,0)</f>
        <v>0</v>
      </c>
      <c r="BH145" s="231">
        <f>IF(O145="sníž. přenesená",K145,0)</f>
        <v>0</v>
      </c>
      <c r="BI145" s="231">
        <f>IF(O145="nulová",K145,0)</f>
        <v>0</v>
      </c>
      <c r="BJ145" s="18" t="s">
        <v>86</v>
      </c>
      <c r="BK145" s="231">
        <f>ROUND(P145*H145,2)</f>
        <v>0</v>
      </c>
      <c r="BL145" s="18" t="s">
        <v>129</v>
      </c>
      <c r="BM145" s="230" t="s">
        <v>249</v>
      </c>
    </row>
    <row r="146" s="1" customFormat="1">
      <c r="B146" s="39"/>
      <c r="C146" s="40"/>
      <c r="D146" s="232" t="s">
        <v>191</v>
      </c>
      <c r="E146" s="40"/>
      <c r="F146" s="233" t="s">
        <v>250</v>
      </c>
      <c r="G146" s="40"/>
      <c r="H146" s="40"/>
      <c r="I146" s="138"/>
      <c r="J146" s="138"/>
      <c r="K146" s="40"/>
      <c r="L146" s="40"/>
      <c r="M146" s="44"/>
      <c r="N146" s="234"/>
      <c r="O146" s="84"/>
      <c r="P146" s="84"/>
      <c r="Q146" s="84"/>
      <c r="R146" s="84"/>
      <c r="S146" s="84"/>
      <c r="T146" s="84"/>
      <c r="U146" s="84"/>
      <c r="V146" s="84"/>
      <c r="W146" s="84"/>
      <c r="X146" s="84"/>
      <c r="Y146" s="85"/>
      <c r="AT146" s="18" t="s">
        <v>191</v>
      </c>
      <c r="AU146" s="18" t="s">
        <v>88</v>
      </c>
    </row>
    <row r="147" s="1" customFormat="1">
      <c r="B147" s="39"/>
      <c r="C147" s="40"/>
      <c r="D147" s="232" t="s">
        <v>193</v>
      </c>
      <c r="E147" s="40"/>
      <c r="F147" s="235" t="s">
        <v>241</v>
      </c>
      <c r="G147" s="40"/>
      <c r="H147" s="40"/>
      <c r="I147" s="138"/>
      <c r="J147" s="138"/>
      <c r="K147" s="40"/>
      <c r="L147" s="40"/>
      <c r="M147" s="44"/>
      <c r="N147" s="234"/>
      <c r="O147" s="84"/>
      <c r="P147" s="84"/>
      <c r="Q147" s="84"/>
      <c r="R147" s="84"/>
      <c r="S147" s="84"/>
      <c r="T147" s="84"/>
      <c r="U147" s="84"/>
      <c r="V147" s="84"/>
      <c r="W147" s="84"/>
      <c r="X147" s="84"/>
      <c r="Y147" s="85"/>
      <c r="AT147" s="18" t="s">
        <v>193</v>
      </c>
      <c r="AU147" s="18" t="s">
        <v>88</v>
      </c>
    </row>
    <row r="148" s="12" customFormat="1">
      <c r="B148" s="236"/>
      <c r="C148" s="237"/>
      <c r="D148" s="232" t="s">
        <v>195</v>
      </c>
      <c r="E148" s="238" t="s">
        <v>20</v>
      </c>
      <c r="F148" s="239" t="s">
        <v>251</v>
      </c>
      <c r="G148" s="237"/>
      <c r="H148" s="240">
        <v>83.355000000000004</v>
      </c>
      <c r="I148" s="241"/>
      <c r="J148" s="241"/>
      <c r="K148" s="237"/>
      <c r="L148" s="237"/>
      <c r="M148" s="242"/>
      <c r="N148" s="243"/>
      <c r="O148" s="244"/>
      <c r="P148" s="244"/>
      <c r="Q148" s="244"/>
      <c r="R148" s="244"/>
      <c r="S148" s="244"/>
      <c r="T148" s="244"/>
      <c r="U148" s="244"/>
      <c r="V148" s="244"/>
      <c r="W148" s="244"/>
      <c r="X148" s="244"/>
      <c r="Y148" s="245"/>
      <c r="AT148" s="246" t="s">
        <v>195</v>
      </c>
      <c r="AU148" s="246" t="s">
        <v>88</v>
      </c>
      <c r="AV148" s="12" t="s">
        <v>88</v>
      </c>
      <c r="AW148" s="12" t="s">
        <v>5</v>
      </c>
      <c r="AX148" s="12" t="s">
        <v>78</v>
      </c>
      <c r="AY148" s="246" t="s">
        <v>183</v>
      </c>
    </row>
    <row r="149" s="13" customFormat="1">
      <c r="B149" s="247"/>
      <c r="C149" s="248"/>
      <c r="D149" s="232" t="s">
        <v>195</v>
      </c>
      <c r="E149" s="249" t="s">
        <v>20</v>
      </c>
      <c r="F149" s="250" t="s">
        <v>197</v>
      </c>
      <c r="G149" s="248"/>
      <c r="H149" s="251">
        <v>83.355000000000004</v>
      </c>
      <c r="I149" s="252"/>
      <c r="J149" s="252"/>
      <c r="K149" s="248"/>
      <c r="L149" s="248"/>
      <c r="M149" s="253"/>
      <c r="N149" s="254"/>
      <c r="O149" s="255"/>
      <c r="P149" s="255"/>
      <c r="Q149" s="255"/>
      <c r="R149" s="255"/>
      <c r="S149" s="255"/>
      <c r="T149" s="255"/>
      <c r="U149" s="255"/>
      <c r="V149" s="255"/>
      <c r="W149" s="255"/>
      <c r="X149" s="255"/>
      <c r="Y149" s="256"/>
      <c r="AT149" s="257" t="s">
        <v>195</v>
      </c>
      <c r="AU149" s="257" t="s">
        <v>88</v>
      </c>
      <c r="AV149" s="13" t="s">
        <v>129</v>
      </c>
      <c r="AW149" s="13" t="s">
        <v>5</v>
      </c>
      <c r="AX149" s="13" t="s">
        <v>86</v>
      </c>
      <c r="AY149" s="257" t="s">
        <v>183</v>
      </c>
    </row>
    <row r="150" s="1" customFormat="1" ht="24" customHeight="1">
      <c r="B150" s="39"/>
      <c r="C150" s="218" t="s">
        <v>264</v>
      </c>
      <c r="D150" s="260" t="s">
        <v>185</v>
      </c>
      <c r="E150" s="219" t="s">
        <v>253</v>
      </c>
      <c r="F150" s="220" t="s">
        <v>254</v>
      </c>
      <c r="G150" s="221" t="s">
        <v>224</v>
      </c>
      <c r="H150" s="222">
        <v>27.785</v>
      </c>
      <c r="I150" s="223"/>
      <c r="J150" s="223"/>
      <c r="K150" s="224">
        <f>ROUND(P150*H150,2)</f>
        <v>0</v>
      </c>
      <c r="L150" s="220" t="s">
        <v>189</v>
      </c>
      <c r="M150" s="44"/>
      <c r="N150" s="225" t="s">
        <v>20</v>
      </c>
      <c r="O150" s="226" t="s">
        <v>47</v>
      </c>
      <c r="P150" s="227">
        <f>I150+J150</f>
        <v>0</v>
      </c>
      <c r="Q150" s="227">
        <f>ROUND(I150*H150,2)</f>
        <v>0</v>
      </c>
      <c r="R150" s="227">
        <f>ROUND(J150*H150,2)</f>
        <v>0</v>
      </c>
      <c r="S150" s="84"/>
      <c r="T150" s="228">
        <f>S150*H150</f>
        <v>0</v>
      </c>
      <c r="U150" s="228">
        <v>0</v>
      </c>
      <c r="V150" s="228">
        <f>U150*H150</f>
        <v>0</v>
      </c>
      <c r="W150" s="228">
        <v>0</v>
      </c>
      <c r="X150" s="228">
        <f>W150*H150</f>
        <v>0</v>
      </c>
      <c r="Y150" s="229" t="s">
        <v>20</v>
      </c>
      <c r="AR150" s="230" t="s">
        <v>129</v>
      </c>
      <c r="AT150" s="230" t="s">
        <v>185</v>
      </c>
      <c r="AU150" s="230" t="s">
        <v>88</v>
      </c>
      <c r="AY150" s="18" t="s">
        <v>183</v>
      </c>
      <c r="BE150" s="231">
        <f>IF(O150="základní",K150,0)</f>
        <v>0</v>
      </c>
      <c r="BF150" s="231">
        <f>IF(O150="snížená",K150,0)</f>
        <v>0</v>
      </c>
      <c r="BG150" s="231">
        <f>IF(O150="zákl. přenesená",K150,0)</f>
        <v>0</v>
      </c>
      <c r="BH150" s="231">
        <f>IF(O150="sníž. přenesená",K150,0)</f>
        <v>0</v>
      </c>
      <c r="BI150" s="231">
        <f>IF(O150="nulová",K150,0)</f>
        <v>0</v>
      </c>
      <c r="BJ150" s="18" t="s">
        <v>86</v>
      </c>
      <c r="BK150" s="231">
        <f>ROUND(P150*H150,2)</f>
        <v>0</v>
      </c>
      <c r="BL150" s="18" t="s">
        <v>129</v>
      </c>
      <c r="BM150" s="230" t="s">
        <v>255</v>
      </c>
    </row>
    <row r="151" s="1" customFormat="1">
      <c r="B151" s="39"/>
      <c r="C151" s="40"/>
      <c r="D151" s="232" t="s">
        <v>191</v>
      </c>
      <c r="E151" s="40"/>
      <c r="F151" s="233" t="s">
        <v>256</v>
      </c>
      <c r="G151" s="40"/>
      <c r="H151" s="40"/>
      <c r="I151" s="138"/>
      <c r="J151" s="138"/>
      <c r="K151" s="40"/>
      <c r="L151" s="40"/>
      <c r="M151" s="44"/>
      <c r="N151" s="234"/>
      <c r="O151" s="84"/>
      <c r="P151" s="84"/>
      <c r="Q151" s="84"/>
      <c r="R151" s="84"/>
      <c r="S151" s="84"/>
      <c r="T151" s="84"/>
      <c r="U151" s="84"/>
      <c r="V151" s="84"/>
      <c r="W151" s="84"/>
      <c r="X151" s="84"/>
      <c r="Y151" s="85"/>
      <c r="AT151" s="18" t="s">
        <v>191</v>
      </c>
      <c r="AU151" s="18" t="s">
        <v>88</v>
      </c>
    </row>
    <row r="152" s="1" customFormat="1">
      <c r="B152" s="39"/>
      <c r="C152" s="40"/>
      <c r="D152" s="232" t="s">
        <v>193</v>
      </c>
      <c r="E152" s="40"/>
      <c r="F152" s="235" t="s">
        <v>241</v>
      </c>
      <c r="G152" s="40"/>
      <c r="H152" s="40"/>
      <c r="I152" s="138"/>
      <c r="J152" s="138"/>
      <c r="K152" s="40"/>
      <c r="L152" s="40"/>
      <c r="M152" s="44"/>
      <c r="N152" s="234"/>
      <c r="O152" s="84"/>
      <c r="P152" s="84"/>
      <c r="Q152" s="84"/>
      <c r="R152" s="84"/>
      <c r="S152" s="84"/>
      <c r="T152" s="84"/>
      <c r="U152" s="84"/>
      <c r="V152" s="84"/>
      <c r="W152" s="84"/>
      <c r="X152" s="84"/>
      <c r="Y152" s="85"/>
      <c r="AT152" s="18" t="s">
        <v>193</v>
      </c>
      <c r="AU152" s="18" t="s">
        <v>88</v>
      </c>
    </row>
    <row r="153" s="12" customFormat="1">
      <c r="B153" s="236"/>
      <c r="C153" s="237"/>
      <c r="D153" s="232" t="s">
        <v>195</v>
      </c>
      <c r="E153" s="238" t="s">
        <v>20</v>
      </c>
      <c r="F153" s="239" t="s">
        <v>257</v>
      </c>
      <c r="G153" s="237"/>
      <c r="H153" s="240">
        <v>27.785</v>
      </c>
      <c r="I153" s="241"/>
      <c r="J153" s="241"/>
      <c r="K153" s="237"/>
      <c r="L153" s="237"/>
      <c r="M153" s="242"/>
      <c r="N153" s="243"/>
      <c r="O153" s="244"/>
      <c r="P153" s="244"/>
      <c r="Q153" s="244"/>
      <c r="R153" s="244"/>
      <c r="S153" s="244"/>
      <c r="T153" s="244"/>
      <c r="U153" s="244"/>
      <c r="V153" s="244"/>
      <c r="W153" s="244"/>
      <c r="X153" s="244"/>
      <c r="Y153" s="245"/>
      <c r="AT153" s="246" t="s">
        <v>195</v>
      </c>
      <c r="AU153" s="246" t="s">
        <v>88</v>
      </c>
      <c r="AV153" s="12" t="s">
        <v>88</v>
      </c>
      <c r="AW153" s="12" t="s">
        <v>5</v>
      </c>
      <c r="AX153" s="12" t="s">
        <v>78</v>
      </c>
      <c r="AY153" s="246" t="s">
        <v>183</v>
      </c>
    </row>
    <row r="154" s="13" customFormat="1">
      <c r="B154" s="247"/>
      <c r="C154" s="248"/>
      <c r="D154" s="232" t="s">
        <v>195</v>
      </c>
      <c r="E154" s="249" t="s">
        <v>20</v>
      </c>
      <c r="F154" s="250" t="s">
        <v>197</v>
      </c>
      <c r="G154" s="248"/>
      <c r="H154" s="251">
        <v>27.785</v>
      </c>
      <c r="I154" s="252"/>
      <c r="J154" s="252"/>
      <c r="K154" s="248"/>
      <c r="L154" s="248"/>
      <c r="M154" s="253"/>
      <c r="N154" s="254"/>
      <c r="O154" s="255"/>
      <c r="P154" s="255"/>
      <c r="Q154" s="255"/>
      <c r="R154" s="255"/>
      <c r="S154" s="255"/>
      <c r="T154" s="255"/>
      <c r="U154" s="255"/>
      <c r="V154" s="255"/>
      <c r="W154" s="255"/>
      <c r="X154" s="255"/>
      <c r="Y154" s="256"/>
      <c r="AT154" s="257" t="s">
        <v>195</v>
      </c>
      <c r="AU154" s="257" t="s">
        <v>88</v>
      </c>
      <c r="AV154" s="13" t="s">
        <v>129</v>
      </c>
      <c r="AW154" s="13" t="s">
        <v>5</v>
      </c>
      <c r="AX154" s="13" t="s">
        <v>86</v>
      </c>
      <c r="AY154" s="257" t="s">
        <v>183</v>
      </c>
    </row>
    <row r="155" s="1" customFormat="1" ht="24" customHeight="1">
      <c r="B155" s="39"/>
      <c r="C155" s="218" t="s">
        <v>269</v>
      </c>
      <c r="D155" s="260" t="s">
        <v>185</v>
      </c>
      <c r="E155" s="219" t="s">
        <v>259</v>
      </c>
      <c r="F155" s="220" t="s">
        <v>260</v>
      </c>
      <c r="G155" s="221" t="s">
        <v>224</v>
      </c>
      <c r="H155" s="222">
        <v>277.85000000000002</v>
      </c>
      <c r="I155" s="223"/>
      <c r="J155" s="223"/>
      <c r="K155" s="224">
        <f>ROUND(P155*H155,2)</f>
        <v>0</v>
      </c>
      <c r="L155" s="220" t="s">
        <v>189</v>
      </c>
      <c r="M155" s="44"/>
      <c r="N155" s="225" t="s">
        <v>20</v>
      </c>
      <c r="O155" s="226" t="s">
        <v>47</v>
      </c>
      <c r="P155" s="227">
        <f>I155+J155</f>
        <v>0</v>
      </c>
      <c r="Q155" s="227">
        <f>ROUND(I155*H155,2)</f>
        <v>0</v>
      </c>
      <c r="R155" s="227">
        <f>ROUND(J155*H155,2)</f>
        <v>0</v>
      </c>
      <c r="S155" s="84"/>
      <c r="T155" s="228">
        <f>S155*H155</f>
        <v>0</v>
      </c>
      <c r="U155" s="228">
        <v>0</v>
      </c>
      <c r="V155" s="228">
        <f>U155*H155</f>
        <v>0</v>
      </c>
      <c r="W155" s="228">
        <v>0</v>
      </c>
      <c r="X155" s="228">
        <f>W155*H155</f>
        <v>0</v>
      </c>
      <c r="Y155" s="229" t="s">
        <v>20</v>
      </c>
      <c r="AR155" s="230" t="s">
        <v>129</v>
      </c>
      <c r="AT155" s="230" t="s">
        <v>185</v>
      </c>
      <c r="AU155" s="230" t="s">
        <v>88</v>
      </c>
      <c r="AY155" s="18" t="s">
        <v>183</v>
      </c>
      <c r="BE155" s="231">
        <f>IF(O155="základní",K155,0)</f>
        <v>0</v>
      </c>
      <c r="BF155" s="231">
        <f>IF(O155="snížená",K155,0)</f>
        <v>0</v>
      </c>
      <c r="BG155" s="231">
        <f>IF(O155="zákl. přenesená",K155,0)</f>
        <v>0</v>
      </c>
      <c r="BH155" s="231">
        <f>IF(O155="sníž. přenesená",K155,0)</f>
        <v>0</v>
      </c>
      <c r="BI155" s="231">
        <f>IF(O155="nulová",K155,0)</f>
        <v>0</v>
      </c>
      <c r="BJ155" s="18" t="s">
        <v>86</v>
      </c>
      <c r="BK155" s="231">
        <f>ROUND(P155*H155,2)</f>
        <v>0</v>
      </c>
      <c r="BL155" s="18" t="s">
        <v>129</v>
      </c>
      <c r="BM155" s="230" t="s">
        <v>261</v>
      </c>
    </row>
    <row r="156" s="1" customFormat="1">
      <c r="B156" s="39"/>
      <c r="C156" s="40"/>
      <c r="D156" s="232" t="s">
        <v>191</v>
      </c>
      <c r="E156" s="40"/>
      <c r="F156" s="233" t="s">
        <v>262</v>
      </c>
      <c r="G156" s="40"/>
      <c r="H156" s="40"/>
      <c r="I156" s="138"/>
      <c r="J156" s="138"/>
      <c r="K156" s="40"/>
      <c r="L156" s="40"/>
      <c r="M156" s="44"/>
      <c r="N156" s="234"/>
      <c r="O156" s="84"/>
      <c r="P156" s="84"/>
      <c r="Q156" s="84"/>
      <c r="R156" s="84"/>
      <c r="S156" s="84"/>
      <c r="T156" s="84"/>
      <c r="U156" s="84"/>
      <c r="V156" s="84"/>
      <c r="W156" s="84"/>
      <c r="X156" s="84"/>
      <c r="Y156" s="85"/>
      <c r="AT156" s="18" t="s">
        <v>191</v>
      </c>
      <c r="AU156" s="18" t="s">
        <v>88</v>
      </c>
    </row>
    <row r="157" s="1" customFormat="1">
      <c r="B157" s="39"/>
      <c r="C157" s="40"/>
      <c r="D157" s="232" t="s">
        <v>193</v>
      </c>
      <c r="E157" s="40"/>
      <c r="F157" s="235" t="s">
        <v>241</v>
      </c>
      <c r="G157" s="40"/>
      <c r="H157" s="40"/>
      <c r="I157" s="138"/>
      <c r="J157" s="138"/>
      <c r="K157" s="40"/>
      <c r="L157" s="40"/>
      <c r="M157" s="44"/>
      <c r="N157" s="234"/>
      <c r="O157" s="84"/>
      <c r="P157" s="84"/>
      <c r="Q157" s="84"/>
      <c r="R157" s="84"/>
      <c r="S157" s="84"/>
      <c r="T157" s="84"/>
      <c r="U157" s="84"/>
      <c r="V157" s="84"/>
      <c r="W157" s="84"/>
      <c r="X157" s="84"/>
      <c r="Y157" s="85"/>
      <c r="AT157" s="18" t="s">
        <v>193</v>
      </c>
      <c r="AU157" s="18" t="s">
        <v>88</v>
      </c>
    </row>
    <row r="158" s="12" customFormat="1">
      <c r="B158" s="236"/>
      <c r="C158" s="237"/>
      <c r="D158" s="232" t="s">
        <v>195</v>
      </c>
      <c r="E158" s="238" t="s">
        <v>20</v>
      </c>
      <c r="F158" s="239" t="s">
        <v>263</v>
      </c>
      <c r="G158" s="237"/>
      <c r="H158" s="240">
        <v>277.85000000000002</v>
      </c>
      <c r="I158" s="241"/>
      <c r="J158" s="241"/>
      <c r="K158" s="237"/>
      <c r="L158" s="237"/>
      <c r="M158" s="242"/>
      <c r="N158" s="243"/>
      <c r="O158" s="244"/>
      <c r="P158" s="244"/>
      <c r="Q158" s="244"/>
      <c r="R158" s="244"/>
      <c r="S158" s="244"/>
      <c r="T158" s="244"/>
      <c r="U158" s="244"/>
      <c r="V158" s="244"/>
      <c r="W158" s="244"/>
      <c r="X158" s="244"/>
      <c r="Y158" s="245"/>
      <c r="AT158" s="246" t="s">
        <v>195</v>
      </c>
      <c r="AU158" s="246" t="s">
        <v>88</v>
      </c>
      <c r="AV158" s="12" t="s">
        <v>88</v>
      </c>
      <c r="AW158" s="12" t="s">
        <v>5</v>
      </c>
      <c r="AX158" s="12" t="s">
        <v>78</v>
      </c>
      <c r="AY158" s="246" t="s">
        <v>183</v>
      </c>
    </row>
    <row r="159" s="13" customFormat="1">
      <c r="B159" s="247"/>
      <c r="C159" s="248"/>
      <c r="D159" s="232" t="s">
        <v>195</v>
      </c>
      <c r="E159" s="249" t="s">
        <v>20</v>
      </c>
      <c r="F159" s="250" t="s">
        <v>197</v>
      </c>
      <c r="G159" s="248"/>
      <c r="H159" s="251">
        <v>277.85000000000002</v>
      </c>
      <c r="I159" s="252"/>
      <c r="J159" s="252"/>
      <c r="K159" s="248"/>
      <c r="L159" s="248"/>
      <c r="M159" s="253"/>
      <c r="N159" s="254"/>
      <c r="O159" s="255"/>
      <c r="P159" s="255"/>
      <c r="Q159" s="255"/>
      <c r="R159" s="255"/>
      <c r="S159" s="255"/>
      <c r="T159" s="255"/>
      <c r="U159" s="255"/>
      <c r="V159" s="255"/>
      <c r="W159" s="255"/>
      <c r="X159" s="255"/>
      <c r="Y159" s="256"/>
      <c r="AT159" s="257" t="s">
        <v>195</v>
      </c>
      <c r="AU159" s="257" t="s">
        <v>88</v>
      </c>
      <c r="AV159" s="13" t="s">
        <v>129</v>
      </c>
      <c r="AW159" s="13" t="s">
        <v>5</v>
      </c>
      <c r="AX159" s="13" t="s">
        <v>86</v>
      </c>
      <c r="AY159" s="257" t="s">
        <v>183</v>
      </c>
    </row>
    <row r="160" s="1" customFormat="1" ht="24" customHeight="1">
      <c r="B160" s="39"/>
      <c r="C160" s="218" t="s">
        <v>274</v>
      </c>
      <c r="D160" s="260" t="s">
        <v>185</v>
      </c>
      <c r="E160" s="219" t="s">
        <v>265</v>
      </c>
      <c r="F160" s="220" t="s">
        <v>266</v>
      </c>
      <c r="G160" s="221" t="s">
        <v>224</v>
      </c>
      <c r="H160" s="222">
        <v>83.355000000000004</v>
      </c>
      <c r="I160" s="223"/>
      <c r="J160" s="223"/>
      <c r="K160" s="224">
        <f>ROUND(P160*H160,2)</f>
        <v>0</v>
      </c>
      <c r="L160" s="220" t="s">
        <v>189</v>
      </c>
      <c r="M160" s="44"/>
      <c r="N160" s="225" t="s">
        <v>20</v>
      </c>
      <c r="O160" s="226" t="s">
        <v>47</v>
      </c>
      <c r="P160" s="227">
        <f>I160+J160</f>
        <v>0</v>
      </c>
      <c r="Q160" s="227">
        <f>ROUND(I160*H160,2)</f>
        <v>0</v>
      </c>
      <c r="R160" s="227">
        <f>ROUND(J160*H160,2)</f>
        <v>0</v>
      </c>
      <c r="S160" s="84"/>
      <c r="T160" s="228">
        <f>S160*H160</f>
        <v>0</v>
      </c>
      <c r="U160" s="228">
        <v>0</v>
      </c>
      <c r="V160" s="228">
        <f>U160*H160</f>
        <v>0</v>
      </c>
      <c r="W160" s="228">
        <v>0</v>
      </c>
      <c r="X160" s="228">
        <f>W160*H160</f>
        <v>0</v>
      </c>
      <c r="Y160" s="229" t="s">
        <v>20</v>
      </c>
      <c r="AR160" s="230" t="s">
        <v>129</v>
      </c>
      <c r="AT160" s="230" t="s">
        <v>185</v>
      </c>
      <c r="AU160" s="230" t="s">
        <v>88</v>
      </c>
      <c r="AY160" s="18" t="s">
        <v>183</v>
      </c>
      <c r="BE160" s="231">
        <f>IF(O160="základní",K160,0)</f>
        <v>0</v>
      </c>
      <c r="BF160" s="231">
        <f>IF(O160="snížená",K160,0)</f>
        <v>0</v>
      </c>
      <c r="BG160" s="231">
        <f>IF(O160="zákl. přenesená",K160,0)</f>
        <v>0</v>
      </c>
      <c r="BH160" s="231">
        <f>IF(O160="sníž. přenesená",K160,0)</f>
        <v>0</v>
      </c>
      <c r="BI160" s="231">
        <f>IF(O160="nulová",K160,0)</f>
        <v>0</v>
      </c>
      <c r="BJ160" s="18" t="s">
        <v>86</v>
      </c>
      <c r="BK160" s="231">
        <f>ROUND(P160*H160,2)</f>
        <v>0</v>
      </c>
      <c r="BL160" s="18" t="s">
        <v>129</v>
      </c>
      <c r="BM160" s="230" t="s">
        <v>267</v>
      </c>
    </row>
    <row r="161" s="1" customFormat="1">
      <c r="B161" s="39"/>
      <c r="C161" s="40"/>
      <c r="D161" s="232" t="s">
        <v>191</v>
      </c>
      <c r="E161" s="40"/>
      <c r="F161" s="233" t="s">
        <v>268</v>
      </c>
      <c r="G161" s="40"/>
      <c r="H161" s="40"/>
      <c r="I161" s="138"/>
      <c r="J161" s="138"/>
      <c r="K161" s="40"/>
      <c r="L161" s="40"/>
      <c r="M161" s="44"/>
      <c r="N161" s="234"/>
      <c r="O161" s="84"/>
      <c r="P161" s="84"/>
      <c r="Q161" s="84"/>
      <c r="R161" s="84"/>
      <c r="S161" s="84"/>
      <c r="T161" s="84"/>
      <c r="U161" s="84"/>
      <c r="V161" s="84"/>
      <c r="W161" s="84"/>
      <c r="X161" s="84"/>
      <c r="Y161" s="85"/>
      <c r="AT161" s="18" t="s">
        <v>191</v>
      </c>
      <c r="AU161" s="18" t="s">
        <v>88</v>
      </c>
    </row>
    <row r="162" s="1" customFormat="1">
      <c r="B162" s="39"/>
      <c r="C162" s="40"/>
      <c r="D162" s="232" t="s">
        <v>193</v>
      </c>
      <c r="E162" s="40"/>
      <c r="F162" s="235" t="s">
        <v>241</v>
      </c>
      <c r="G162" s="40"/>
      <c r="H162" s="40"/>
      <c r="I162" s="138"/>
      <c r="J162" s="138"/>
      <c r="K162" s="40"/>
      <c r="L162" s="40"/>
      <c r="M162" s="44"/>
      <c r="N162" s="234"/>
      <c r="O162" s="84"/>
      <c r="P162" s="84"/>
      <c r="Q162" s="84"/>
      <c r="R162" s="84"/>
      <c r="S162" s="84"/>
      <c r="T162" s="84"/>
      <c r="U162" s="84"/>
      <c r="V162" s="84"/>
      <c r="W162" s="84"/>
      <c r="X162" s="84"/>
      <c r="Y162" s="85"/>
      <c r="AT162" s="18" t="s">
        <v>193</v>
      </c>
      <c r="AU162" s="18" t="s">
        <v>88</v>
      </c>
    </row>
    <row r="163" s="12" customFormat="1">
      <c r="B163" s="236"/>
      <c r="C163" s="237"/>
      <c r="D163" s="232" t="s">
        <v>195</v>
      </c>
      <c r="E163" s="238" t="s">
        <v>20</v>
      </c>
      <c r="F163" s="239" t="s">
        <v>251</v>
      </c>
      <c r="G163" s="237"/>
      <c r="H163" s="240">
        <v>83.355000000000004</v>
      </c>
      <c r="I163" s="241"/>
      <c r="J163" s="241"/>
      <c r="K163" s="237"/>
      <c r="L163" s="237"/>
      <c r="M163" s="242"/>
      <c r="N163" s="243"/>
      <c r="O163" s="244"/>
      <c r="P163" s="244"/>
      <c r="Q163" s="244"/>
      <c r="R163" s="244"/>
      <c r="S163" s="244"/>
      <c r="T163" s="244"/>
      <c r="U163" s="244"/>
      <c r="V163" s="244"/>
      <c r="W163" s="244"/>
      <c r="X163" s="244"/>
      <c r="Y163" s="245"/>
      <c r="AT163" s="246" t="s">
        <v>195</v>
      </c>
      <c r="AU163" s="246" t="s">
        <v>88</v>
      </c>
      <c r="AV163" s="12" t="s">
        <v>88</v>
      </c>
      <c r="AW163" s="12" t="s">
        <v>5</v>
      </c>
      <c r="AX163" s="12" t="s">
        <v>78</v>
      </c>
      <c r="AY163" s="246" t="s">
        <v>183</v>
      </c>
    </row>
    <row r="164" s="13" customFormat="1">
      <c r="B164" s="247"/>
      <c r="C164" s="248"/>
      <c r="D164" s="232" t="s">
        <v>195</v>
      </c>
      <c r="E164" s="249" t="s">
        <v>20</v>
      </c>
      <c r="F164" s="250" t="s">
        <v>197</v>
      </c>
      <c r="G164" s="248"/>
      <c r="H164" s="251">
        <v>83.355000000000004</v>
      </c>
      <c r="I164" s="252"/>
      <c r="J164" s="252"/>
      <c r="K164" s="248"/>
      <c r="L164" s="248"/>
      <c r="M164" s="253"/>
      <c r="N164" s="254"/>
      <c r="O164" s="255"/>
      <c r="P164" s="255"/>
      <c r="Q164" s="255"/>
      <c r="R164" s="255"/>
      <c r="S164" s="255"/>
      <c r="T164" s="255"/>
      <c r="U164" s="255"/>
      <c r="V164" s="255"/>
      <c r="W164" s="255"/>
      <c r="X164" s="255"/>
      <c r="Y164" s="256"/>
      <c r="AT164" s="257" t="s">
        <v>195</v>
      </c>
      <c r="AU164" s="257" t="s">
        <v>88</v>
      </c>
      <c r="AV164" s="13" t="s">
        <v>129</v>
      </c>
      <c r="AW164" s="13" t="s">
        <v>5</v>
      </c>
      <c r="AX164" s="13" t="s">
        <v>86</v>
      </c>
      <c r="AY164" s="257" t="s">
        <v>183</v>
      </c>
    </row>
    <row r="165" s="1" customFormat="1" ht="24" customHeight="1">
      <c r="B165" s="39"/>
      <c r="C165" s="218" t="s">
        <v>9</v>
      </c>
      <c r="D165" s="260" t="s">
        <v>185</v>
      </c>
      <c r="E165" s="219" t="s">
        <v>270</v>
      </c>
      <c r="F165" s="220" t="s">
        <v>271</v>
      </c>
      <c r="G165" s="221" t="s">
        <v>224</v>
      </c>
      <c r="H165" s="222">
        <v>27.785</v>
      </c>
      <c r="I165" s="223"/>
      <c r="J165" s="223"/>
      <c r="K165" s="224">
        <f>ROUND(P165*H165,2)</f>
        <v>0</v>
      </c>
      <c r="L165" s="220" t="s">
        <v>189</v>
      </c>
      <c r="M165" s="44"/>
      <c r="N165" s="225" t="s">
        <v>20</v>
      </c>
      <c r="O165" s="226" t="s">
        <v>47</v>
      </c>
      <c r="P165" s="227">
        <f>I165+J165</f>
        <v>0</v>
      </c>
      <c r="Q165" s="227">
        <f>ROUND(I165*H165,2)</f>
        <v>0</v>
      </c>
      <c r="R165" s="227">
        <f>ROUND(J165*H165,2)</f>
        <v>0</v>
      </c>
      <c r="S165" s="84"/>
      <c r="T165" s="228">
        <f>S165*H165</f>
        <v>0</v>
      </c>
      <c r="U165" s="228">
        <v>0</v>
      </c>
      <c r="V165" s="228">
        <f>U165*H165</f>
        <v>0</v>
      </c>
      <c r="W165" s="228">
        <v>0</v>
      </c>
      <c r="X165" s="228">
        <f>W165*H165</f>
        <v>0</v>
      </c>
      <c r="Y165" s="229" t="s">
        <v>20</v>
      </c>
      <c r="AR165" s="230" t="s">
        <v>129</v>
      </c>
      <c r="AT165" s="230" t="s">
        <v>185</v>
      </c>
      <c r="AU165" s="230" t="s">
        <v>88</v>
      </c>
      <c r="AY165" s="18" t="s">
        <v>183</v>
      </c>
      <c r="BE165" s="231">
        <f>IF(O165="základní",K165,0)</f>
        <v>0</v>
      </c>
      <c r="BF165" s="231">
        <f>IF(O165="snížená",K165,0)</f>
        <v>0</v>
      </c>
      <c r="BG165" s="231">
        <f>IF(O165="zákl. přenesená",K165,0)</f>
        <v>0</v>
      </c>
      <c r="BH165" s="231">
        <f>IF(O165="sníž. přenesená",K165,0)</f>
        <v>0</v>
      </c>
      <c r="BI165" s="231">
        <f>IF(O165="nulová",K165,0)</f>
        <v>0</v>
      </c>
      <c r="BJ165" s="18" t="s">
        <v>86</v>
      </c>
      <c r="BK165" s="231">
        <f>ROUND(P165*H165,2)</f>
        <v>0</v>
      </c>
      <c r="BL165" s="18" t="s">
        <v>129</v>
      </c>
      <c r="BM165" s="230" t="s">
        <v>272</v>
      </c>
    </row>
    <row r="166" s="1" customFormat="1">
      <c r="B166" s="39"/>
      <c r="C166" s="40"/>
      <c r="D166" s="232" t="s">
        <v>191</v>
      </c>
      <c r="E166" s="40"/>
      <c r="F166" s="233" t="s">
        <v>273</v>
      </c>
      <c r="G166" s="40"/>
      <c r="H166" s="40"/>
      <c r="I166" s="138"/>
      <c r="J166" s="138"/>
      <c r="K166" s="40"/>
      <c r="L166" s="40"/>
      <c r="M166" s="44"/>
      <c r="N166" s="234"/>
      <c r="O166" s="84"/>
      <c r="P166" s="84"/>
      <c r="Q166" s="84"/>
      <c r="R166" s="84"/>
      <c r="S166" s="84"/>
      <c r="T166" s="84"/>
      <c r="U166" s="84"/>
      <c r="V166" s="84"/>
      <c r="W166" s="84"/>
      <c r="X166" s="84"/>
      <c r="Y166" s="85"/>
      <c r="AT166" s="18" t="s">
        <v>191</v>
      </c>
      <c r="AU166" s="18" t="s">
        <v>88</v>
      </c>
    </row>
    <row r="167" s="1" customFormat="1">
      <c r="B167" s="39"/>
      <c r="C167" s="40"/>
      <c r="D167" s="232" t="s">
        <v>193</v>
      </c>
      <c r="E167" s="40"/>
      <c r="F167" s="235" t="s">
        <v>241</v>
      </c>
      <c r="G167" s="40"/>
      <c r="H167" s="40"/>
      <c r="I167" s="138"/>
      <c r="J167" s="138"/>
      <c r="K167" s="40"/>
      <c r="L167" s="40"/>
      <c r="M167" s="44"/>
      <c r="N167" s="234"/>
      <c r="O167" s="84"/>
      <c r="P167" s="84"/>
      <c r="Q167" s="84"/>
      <c r="R167" s="84"/>
      <c r="S167" s="84"/>
      <c r="T167" s="84"/>
      <c r="U167" s="84"/>
      <c r="V167" s="84"/>
      <c r="W167" s="84"/>
      <c r="X167" s="84"/>
      <c r="Y167" s="85"/>
      <c r="AT167" s="18" t="s">
        <v>193</v>
      </c>
      <c r="AU167" s="18" t="s">
        <v>88</v>
      </c>
    </row>
    <row r="168" s="12" customFormat="1">
      <c r="B168" s="236"/>
      <c r="C168" s="237"/>
      <c r="D168" s="232" t="s">
        <v>195</v>
      </c>
      <c r="E168" s="238" t="s">
        <v>20</v>
      </c>
      <c r="F168" s="239" t="s">
        <v>257</v>
      </c>
      <c r="G168" s="237"/>
      <c r="H168" s="240">
        <v>27.785</v>
      </c>
      <c r="I168" s="241"/>
      <c r="J168" s="241"/>
      <c r="K168" s="237"/>
      <c r="L168" s="237"/>
      <c r="M168" s="242"/>
      <c r="N168" s="243"/>
      <c r="O168" s="244"/>
      <c r="P168" s="244"/>
      <c r="Q168" s="244"/>
      <c r="R168" s="244"/>
      <c r="S168" s="244"/>
      <c r="T168" s="244"/>
      <c r="U168" s="244"/>
      <c r="V168" s="244"/>
      <c r="W168" s="244"/>
      <c r="X168" s="244"/>
      <c r="Y168" s="245"/>
      <c r="AT168" s="246" t="s">
        <v>195</v>
      </c>
      <c r="AU168" s="246" t="s">
        <v>88</v>
      </c>
      <c r="AV168" s="12" t="s">
        <v>88</v>
      </c>
      <c r="AW168" s="12" t="s">
        <v>5</v>
      </c>
      <c r="AX168" s="12" t="s">
        <v>78</v>
      </c>
      <c r="AY168" s="246" t="s">
        <v>183</v>
      </c>
    </row>
    <row r="169" s="13" customFormat="1">
      <c r="B169" s="247"/>
      <c r="C169" s="248"/>
      <c r="D169" s="232" t="s">
        <v>195</v>
      </c>
      <c r="E169" s="249" t="s">
        <v>20</v>
      </c>
      <c r="F169" s="250" t="s">
        <v>197</v>
      </c>
      <c r="G169" s="248"/>
      <c r="H169" s="251">
        <v>27.785</v>
      </c>
      <c r="I169" s="252"/>
      <c r="J169" s="252"/>
      <c r="K169" s="248"/>
      <c r="L169" s="248"/>
      <c r="M169" s="253"/>
      <c r="N169" s="254"/>
      <c r="O169" s="255"/>
      <c r="P169" s="255"/>
      <c r="Q169" s="255"/>
      <c r="R169" s="255"/>
      <c r="S169" s="255"/>
      <c r="T169" s="255"/>
      <c r="U169" s="255"/>
      <c r="V169" s="255"/>
      <c r="W169" s="255"/>
      <c r="X169" s="255"/>
      <c r="Y169" s="256"/>
      <c r="AT169" s="257" t="s">
        <v>195</v>
      </c>
      <c r="AU169" s="257" t="s">
        <v>88</v>
      </c>
      <c r="AV169" s="13" t="s">
        <v>129</v>
      </c>
      <c r="AW169" s="13" t="s">
        <v>5</v>
      </c>
      <c r="AX169" s="13" t="s">
        <v>86</v>
      </c>
      <c r="AY169" s="257" t="s">
        <v>183</v>
      </c>
    </row>
    <row r="170" s="1" customFormat="1" ht="24" customHeight="1">
      <c r="B170" s="39"/>
      <c r="C170" s="218" t="s">
        <v>299</v>
      </c>
      <c r="D170" s="294" t="s">
        <v>185</v>
      </c>
      <c r="E170" s="219" t="s">
        <v>275</v>
      </c>
      <c r="F170" s="220" t="s">
        <v>276</v>
      </c>
      <c r="G170" s="221" t="s">
        <v>224</v>
      </c>
      <c r="H170" s="222">
        <v>18.164999999999999</v>
      </c>
      <c r="I170" s="223"/>
      <c r="J170" s="223"/>
      <c r="K170" s="224">
        <f>ROUND(P170*H170,2)</f>
        <v>0</v>
      </c>
      <c r="L170" s="220" t="s">
        <v>189</v>
      </c>
      <c r="M170" s="44"/>
      <c r="N170" s="225" t="s">
        <v>20</v>
      </c>
      <c r="O170" s="226" t="s">
        <v>47</v>
      </c>
      <c r="P170" s="227">
        <f>I170+J170</f>
        <v>0</v>
      </c>
      <c r="Q170" s="227">
        <f>ROUND(I170*H170,2)</f>
        <v>0</v>
      </c>
      <c r="R170" s="227">
        <f>ROUND(J170*H170,2)</f>
        <v>0</v>
      </c>
      <c r="S170" s="84"/>
      <c r="T170" s="228">
        <f>S170*H170</f>
        <v>0</v>
      </c>
      <c r="U170" s="228">
        <v>0</v>
      </c>
      <c r="V170" s="228">
        <f>U170*H170</f>
        <v>0</v>
      </c>
      <c r="W170" s="228">
        <v>0</v>
      </c>
      <c r="X170" s="228">
        <f>W170*H170</f>
        <v>0</v>
      </c>
      <c r="Y170" s="229" t="s">
        <v>20</v>
      </c>
      <c r="AR170" s="230" t="s">
        <v>129</v>
      </c>
      <c r="AT170" s="230" t="s">
        <v>185</v>
      </c>
      <c r="AU170" s="230" t="s">
        <v>88</v>
      </c>
      <c r="AY170" s="18" t="s">
        <v>183</v>
      </c>
      <c r="BE170" s="231">
        <f>IF(O170="základní",K170,0)</f>
        <v>0</v>
      </c>
      <c r="BF170" s="231">
        <f>IF(O170="snížená",K170,0)</f>
        <v>0</v>
      </c>
      <c r="BG170" s="231">
        <f>IF(O170="zákl. přenesená",K170,0)</f>
        <v>0</v>
      </c>
      <c r="BH170" s="231">
        <f>IF(O170="sníž. přenesená",K170,0)</f>
        <v>0</v>
      </c>
      <c r="BI170" s="231">
        <f>IF(O170="nulová",K170,0)</f>
        <v>0</v>
      </c>
      <c r="BJ170" s="18" t="s">
        <v>86</v>
      </c>
      <c r="BK170" s="231">
        <f>ROUND(P170*H170,2)</f>
        <v>0</v>
      </c>
      <c r="BL170" s="18" t="s">
        <v>129</v>
      </c>
      <c r="BM170" s="230" t="s">
        <v>277</v>
      </c>
    </row>
    <row r="171" s="1" customFormat="1">
      <c r="B171" s="39"/>
      <c r="C171" s="40"/>
      <c r="D171" s="232" t="s">
        <v>191</v>
      </c>
      <c r="E171" s="40"/>
      <c r="F171" s="233" t="s">
        <v>278</v>
      </c>
      <c r="G171" s="40"/>
      <c r="H171" s="40"/>
      <c r="I171" s="138"/>
      <c r="J171" s="138"/>
      <c r="K171" s="40"/>
      <c r="L171" s="40"/>
      <c r="M171" s="44"/>
      <c r="N171" s="234"/>
      <c r="O171" s="84"/>
      <c r="P171" s="84"/>
      <c r="Q171" s="84"/>
      <c r="R171" s="84"/>
      <c r="S171" s="84"/>
      <c r="T171" s="84"/>
      <c r="U171" s="84"/>
      <c r="V171" s="84"/>
      <c r="W171" s="84"/>
      <c r="X171" s="84"/>
      <c r="Y171" s="85"/>
      <c r="AT171" s="18" t="s">
        <v>191</v>
      </c>
      <c r="AU171" s="18" t="s">
        <v>88</v>
      </c>
    </row>
    <row r="172" s="1" customFormat="1">
      <c r="B172" s="39"/>
      <c r="C172" s="40"/>
      <c r="D172" s="232" t="s">
        <v>193</v>
      </c>
      <c r="E172" s="40"/>
      <c r="F172" s="235" t="s">
        <v>279</v>
      </c>
      <c r="G172" s="40"/>
      <c r="H172" s="40"/>
      <c r="I172" s="138"/>
      <c r="J172" s="138"/>
      <c r="K172" s="40"/>
      <c r="L172" s="40"/>
      <c r="M172" s="44"/>
      <c r="N172" s="234"/>
      <c r="O172" s="84"/>
      <c r="P172" s="84"/>
      <c r="Q172" s="84"/>
      <c r="R172" s="84"/>
      <c r="S172" s="84"/>
      <c r="T172" s="84"/>
      <c r="U172" s="84"/>
      <c r="V172" s="84"/>
      <c r="W172" s="84"/>
      <c r="X172" s="84"/>
      <c r="Y172" s="85"/>
      <c r="AT172" s="18" t="s">
        <v>193</v>
      </c>
      <c r="AU172" s="18" t="s">
        <v>88</v>
      </c>
    </row>
    <row r="173" s="14" customFormat="1">
      <c r="B173" s="261"/>
      <c r="C173" s="262"/>
      <c r="D173" s="232" t="s">
        <v>195</v>
      </c>
      <c r="E173" s="263" t="s">
        <v>20</v>
      </c>
      <c r="F173" s="264" t="s">
        <v>280</v>
      </c>
      <c r="G173" s="262"/>
      <c r="H173" s="263" t="s">
        <v>20</v>
      </c>
      <c r="I173" s="265"/>
      <c r="J173" s="265"/>
      <c r="K173" s="262"/>
      <c r="L173" s="262"/>
      <c r="M173" s="266"/>
      <c r="N173" s="267"/>
      <c r="O173" s="268"/>
      <c r="P173" s="268"/>
      <c r="Q173" s="268"/>
      <c r="R173" s="268"/>
      <c r="S173" s="268"/>
      <c r="T173" s="268"/>
      <c r="U173" s="268"/>
      <c r="V173" s="268"/>
      <c r="W173" s="268"/>
      <c r="X173" s="268"/>
      <c r="Y173" s="269"/>
      <c r="AT173" s="270" t="s">
        <v>195</v>
      </c>
      <c r="AU173" s="270" t="s">
        <v>88</v>
      </c>
      <c r="AV173" s="14" t="s">
        <v>86</v>
      </c>
      <c r="AW173" s="14" t="s">
        <v>5</v>
      </c>
      <c r="AX173" s="14" t="s">
        <v>78</v>
      </c>
      <c r="AY173" s="270" t="s">
        <v>183</v>
      </c>
    </row>
    <row r="174" s="14" customFormat="1">
      <c r="B174" s="261"/>
      <c r="C174" s="262"/>
      <c r="D174" s="232" t="s">
        <v>195</v>
      </c>
      <c r="E174" s="263" t="s">
        <v>20</v>
      </c>
      <c r="F174" s="264" t="s">
        <v>281</v>
      </c>
      <c r="G174" s="262"/>
      <c r="H174" s="263" t="s">
        <v>20</v>
      </c>
      <c r="I174" s="265"/>
      <c r="J174" s="265"/>
      <c r="K174" s="262"/>
      <c r="L174" s="262"/>
      <c r="M174" s="266"/>
      <c r="N174" s="267"/>
      <c r="O174" s="268"/>
      <c r="P174" s="268"/>
      <c r="Q174" s="268"/>
      <c r="R174" s="268"/>
      <c r="S174" s="268"/>
      <c r="T174" s="268"/>
      <c r="U174" s="268"/>
      <c r="V174" s="268"/>
      <c r="W174" s="268"/>
      <c r="X174" s="268"/>
      <c r="Y174" s="269"/>
      <c r="AT174" s="270" t="s">
        <v>195</v>
      </c>
      <c r="AU174" s="270" t="s">
        <v>88</v>
      </c>
      <c r="AV174" s="14" t="s">
        <v>86</v>
      </c>
      <c r="AW174" s="14" t="s">
        <v>5</v>
      </c>
      <c r="AX174" s="14" t="s">
        <v>78</v>
      </c>
      <c r="AY174" s="270" t="s">
        <v>183</v>
      </c>
    </row>
    <row r="175" s="12" customFormat="1">
      <c r="B175" s="236"/>
      <c r="C175" s="237"/>
      <c r="D175" s="232" t="s">
        <v>195</v>
      </c>
      <c r="E175" s="238" t="s">
        <v>20</v>
      </c>
      <c r="F175" s="239" t="s">
        <v>672</v>
      </c>
      <c r="G175" s="237"/>
      <c r="H175" s="240">
        <v>2.2799999999999998</v>
      </c>
      <c r="I175" s="241"/>
      <c r="J175" s="241"/>
      <c r="K175" s="237"/>
      <c r="L175" s="237"/>
      <c r="M175" s="242"/>
      <c r="N175" s="243"/>
      <c r="O175" s="244"/>
      <c r="P175" s="244"/>
      <c r="Q175" s="244"/>
      <c r="R175" s="244"/>
      <c r="S175" s="244"/>
      <c r="T175" s="244"/>
      <c r="U175" s="244"/>
      <c r="V175" s="244"/>
      <c r="W175" s="244"/>
      <c r="X175" s="244"/>
      <c r="Y175" s="245"/>
      <c r="AT175" s="246" t="s">
        <v>195</v>
      </c>
      <c r="AU175" s="246" t="s">
        <v>88</v>
      </c>
      <c r="AV175" s="12" t="s">
        <v>88</v>
      </c>
      <c r="AW175" s="12" t="s">
        <v>5</v>
      </c>
      <c r="AX175" s="12" t="s">
        <v>78</v>
      </c>
      <c r="AY175" s="246" t="s">
        <v>183</v>
      </c>
    </row>
    <row r="176" s="12" customFormat="1">
      <c r="B176" s="236"/>
      <c r="C176" s="237"/>
      <c r="D176" s="232" t="s">
        <v>195</v>
      </c>
      <c r="E176" s="238" t="s">
        <v>20</v>
      </c>
      <c r="F176" s="239" t="s">
        <v>673</v>
      </c>
      <c r="G176" s="237"/>
      <c r="H176" s="240">
        <v>2.2799999999999998</v>
      </c>
      <c r="I176" s="241"/>
      <c r="J176" s="241"/>
      <c r="K176" s="237"/>
      <c r="L176" s="237"/>
      <c r="M176" s="242"/>
      <c r="N176" s="243"/>
      <c r="O176" s="244"/>
      <c r="P176" s="244"/>
      <c r="Q176" s="244"/>
      <c r="R176" s="244"/>
      <c r="S176" s="244"/>
      <c r="T176" s="244"/>
      <c r="U176" s="244"/>
      <c r="V176" s="244"/>
      <c r="W176" s="244"/>
      <c r="X176" s="244"/>
      <c r="Y176" s="245"/>
      <c r="AT176" s="246" t="s">
        <v>195</v>
      </c>
      <c r="AU176" s="246" t="s">
        <v>88</v>
      </c>
      <c r="AV176" s="12" t="s">
        <v>88</v>
      </c>
      <c r="AW176" s="12" t="s">
        <v>5</v>
      </c>
      <c r="AX176" s="12" t="s">
        <v>78</v>
      </c>
      <c r="AY176" s="246" t="s">
        <v>183</v>
      </c>
    </row>
    <row r="177" s="12" customFormat="1">
      <c r="B177" s="236"/>
      <c r="C177" s="237"/>
      <c r="D177" s="232" t="s">
        <v>195</v>
      </c>
      <c r="E177" s="238" t="s">
        <v>20</v>
      </c>
      <c r="F177" s="239" t="s">
        <v>674</v>
      </c>
      <c r="G177" s="237"/>
      <c r="H177" s="240">
        <v>2.2799999999999998</v>
      </c>
      <c r="I177" s="241"/>
      <c r="J177" s="241"/>
      <c r="K177" s="237"/>
      <c r="L177" s="237"/>
      <c r="M177" s="242"/>
      <c r="N177" s="243"/>
      <c r="O177" s="244"/>
      <c r="P177" s="244"/>
      <c r="Q177" s="244"/>
      <c r="R177" s="244"/>
      <c r="S177" s="244"/>
      <c r="T177" s="244"/>
      <c r="U177" s="244"/>
      <c r="V177" s="244"/>
      <c r="W177" s="244"/>
      <c r="X177" s="244"/>
      <c r="Y177" s="245"/>
      <c r="AT177" s="246" t="s">
        <v>195</v>
      </c>
      <c r="AU177" s="246" t="s">
        <v>88</v>
      </c>
      <c r="AV177" s="12" t="s">
        <v>88</v>
      </c>
      <c r="AW177" s="12" t="s">
        <v>5</v>
      </c>
      <c r="AX177" s="12" t="s">
        <v>78</v>
      </c>
      <c r="AY177" s="246" t="s">
        <v>183</v>
      </c>
    </row>
    <row r="178" s="12" customFormat="1">
      <c r="B178" s="236"/>
      <c r="C178" s="237"/>
      <c r="D178" s="232" t="s">
        <v>195</v>
      </c>
      <c r="E178" s="238" t="s">
        <v>20</v>
      </c>
      <c r="F178" s="239" t="s">
        <v>675</v>
      </c>
      <c r="G178" s="237"/>
      <c r="H178" s="240">
        <v>2.2799999999999998</v>
      </c>
      <c r="I178" s="241"/>
      <c r="J178" s="241"/>
      <c r="K178" s="237"/>
      <c r="L178" s="237"/>
      <c r="M178" s="242"/>
      <c r="N178" s="243"/>
      <c r="O178" s="244"/>
      <c r="P178" s="244"/>
      <c r="Q178" s="244"/>
      <c r="R178" s="244"/>
      <c r="S178" s="244"/>
      <c r="T178" s="244"/>
      <c r="U178" s="244"/>
      <c r="V178" s="244"/>
      <c r="W178" s="244"/>
      <c r="X178" s="244"/>
      <c r="Y178" s="245"/>
      <c r="AT178" s="246" t="s">
        <v>195</v>
      </c>
      <c r="AU178" s="246" t="s">
        <v>88</v>
      </c>
      <c r="AV178" s="12" t="s">
        <v>88</v>
      </c>
      <c r="AW178" s="12" t="s">
        <v>5</v>
      </c>
      <c r="AX178" s="12" t="s">
        <v>78</v>
      </c>
      <c r="AY178" s="246" t="s">
        <v>183</v>
      </c>
    </row>
    <row r="179" s="12" customFormat="1">
      <c r="B179" s="236"/>
      <c r="C179" s="237"/>
      <c r="D179" s="232" t="s">
        <v>195</v>
      </c>
      <c r="E179" s="238" t="s">
        <v>20</v>
      </c>
      <c r="F179" s="239" t="s">
        <v>676</v>
      </c>
      <c r="G179" s="237"/>
      <c r="H179" s="240">
        <v>2.7599999999999998</v>
      </c>
      <c r="I179" s="241"/>
      <c r="J179" s="241"/>
      <c r="K179" s="237"/>
      <c r="L179" s="237"/>
      <c r="M179" s="242"/>
      <c r="N179" s="243"/>
      <c r="O179" s="244"/>
      <c r="P179" s="244"/>
      <c r="Q179" s="244"/>
      <c r="R179" s="244"/>
      <c r="S179" s="244"/>
      <c r="T179" s="244"/>
      <c r="U179" s="244"/>
      <c r="V179" s="244"/>
      <c r="W179" s="244"/>
      <c r="X179" s="244"/>
      <c r="Y179" s="245"/>
      <c r="AT179" s="246" t="s">
        <v>195</v>
      </c>
      <c r="AU179" s="246" t="s">
        <v>88</v>
      </c>
      <c r="AV179" s="12" t="s">
        <v>88</v>
      </c>
      <c r="AW179" s="12" t="s">
        <v>5</v>
      </c>
      <c r="AX179" s="12" t="s">
        <v>78</v>
      </c>
      <c r="AY179" s="246" t="s">
        <v>183</v>
      </c>
    </row>
    <row r="180" s="12" customFormat="1">
      <c r="B180" s="236"/>
      <c r="C180" s="237"/>
      <c r="D180" s="232" t="s">
        <v>195</v>
      </c>
      <c r="E180" s="238" t="s">
        <v>20</v>
      </c>
      <c r="F180" s="239" t="s">
        <v>677</v>
      </c>
      <c r="G180" s="237"/>
      <c r="H180" s="240">
        <v>4.7400000000000002</v>
      </c>
      <c r="I180" s="241"/>
      <c r="J180" s="241"/>
      <c r="K180" s="237"/>
      <c r="L180" s="237"/>
      <c r="M180" s="242"/>
      <c r="N180" s="243"/>
      <c r="O180" s="244"/>
      <c r="P180" s="244"/>
      <c r="Q180" s="244"/>
      <c r="R180" s="244"/>
      <c r="S180" s="244"/>
      <c r="T180" s="244"/>
      <c r="U180" s="244"/>
      <c r="V180" s="244"/>
      <c r="W180" s="244"/>
      <c r="X180" s="244"/>
      <c r="Y180" s="245"/>
      <c r="AT180" s="246" t="s">
        <v>195</v>
      </c>
      <c r="AU180" s="246" t="s">
        <v>88</v>
      </c>
      <c r="AV180" s="12" t="s">
        <v>88</v>
      </c>
      <c r="AW180" s="12" t="s">
        <v>5</v>
      </c>
      <c r="AX180" s="12" t="s">
        <v>78</v>
      </c>
      <c r="AY180" s="246" t="s">
        <v>183</v>
      </c>
    </row>
    <row r="181" s="12" customFormat="1">
      <c r="B181" s="236"/>
      <c r="C181" s="237"/>
      <c r="D181" s="232" t="s">
        <v>195</v>
      </c>
      <c r="E181" s="238" t="s">
        <v>20</v>
      </c>
      <c r="F181" s="239" t="s">
        <v>678</v>
      </c>
      <c r="G181" s="237"/>
      <c r="H181" s="240">
        <v>4.7400000000000002</v>
      </c>
      <c r="I181" s="241"/>
      <c r="J181" s="241"/>
      <c r="K181" s="237"/>
      <c r="L181" s="237"/>
      <c r="M181" s="242"/>
      <c r="N181" s="243"/>
      <c r="O181" s="244"/>
      <c r="P181" s="244"/>
      <c r="Q181" s="244"/>
      <c r="R181" s="244"/>
      <c r="S181" s="244"/>
      <c r="T181" s="244"/>
      <c r="U181" s="244"/>
      <c r="V181" s="244"/>
      <c r="W181" s="244"/>
      <c r="X181" s="244"/>
      <c r="Y181" s="245"/>
      <c r="AT181" s="246" t="s">
        <v>195</v>
      </c>
      <c r="AU181" s="246" t="s">
        <v>88</v>
      </c>
      <c r="AV181" s="12" t="s">
        <v>88</v>
      </c>
      <c r="AW181" s="12" t="s">
        <v>5</v>
      </c>
      <c r="AX181" s="12" t="s">
        <v>78</v>
      </c>
      <c r="AY181" s="246" t="s">
        <v>183</v>
      </c>
    </row>
    <row r="182" s="15" customFormat="1">
      <c r="B182" s="271"/>
      <c r="C182" s="272"/>
      <c r="D182" s="232" t="s">
        <v>195</v>
      </c>
      <c r="E182" s="273" t="s">
        <v>136</v>
      </c>
      <c r="F182" s="274" t="s">
        <v>286</v>
      </c>
      <c r="G182" s="272"/>
      <c r="H182" s="275">
        <v>21.359999999999999</v>
      </c>
      <c r="I182" s="276"/>
      <c r="J182" s="276"/>
      <c r="K182" s="272"/>
      <c r="L182" s="272"/>
      <c r="M182" s="277"/>
      <c r="N182" s="278"/>
      <c r="O182" s="279"/>
      <c r="P182" s="279"/>
      <c r="Q182" s="279"/>
      <c r="R182" s="279"/>
      <c r="S182" s="279"/>
      <c r="T182" s="279"/>
      <c r="U182" s="279"/>
      <c r="V182" s="279"/>
      <c r="W182" s="279"/>
      <c r="X182" s="279"/>
      <c r="Y182" s="280"/>
      <c r="AT182" s="281" t="s">
        <v>195</v>
      </c>
      <c r="AU182" s="281" t="s">
        <v>88</v>
      </c>
      <c r="AV182" s="15" t="s">
        <v>205</v>
      </c>
      <c r="AW182" s="15" t="s">
        <v>5</v>
      </c>
      <c r="AX182" s="15" t="s">
        <v>78</v>
      </c>
      <c r="AY182" s="281" t="s">
        <v>183</v>
      </c>
    </row>
    <row r="183" s="14" customFormat="1">
      <c r="B183" s="261"/>
      <c r="C183" s="262"/>
      <c r="D183" s="232" t="s">
        <v>195</v>
      </c>
      <c r="E183" s="263" t="s">
        <v>20</v>
      </c>
      <c r="F183" s="264" t="s">
        <v>287</v>
      </c>
      <c r="G183" s="262"/>
      <c r="H183" s="263" t="s">
        <v>20</v>
      </c>
      <c r="I183" s="265"/>
      <c r="J183" s="265"/>
      <c r="K183" s="262"/>
      <c r="L183" s="262"/>
      <c r="M183" s="266"/>
      <c r="N183" s="267"/>
      <c r="O183" s="268"/>
      <c r="P183" s="268"/>
      <c r="Q183" s="268"/>
      <c r="R183" s="268"/>
      <c r="S183" s="268"/>
      <c r="T183" s="268"/>
      <c r="U183" s="268"/>
      <c r="V183" s="268"/>
      <c r="W183" s="268"/>
      <c r="X183" s="268"/>
      <c r="Y183" s="269"/>
      <c r="AT183" s="270" t="s">
        <v>195</v>
      </c>
      <c r="AU183" s="270" t="s">
        <v>88</v>
      </c>
      <c r="AV183" s="14" t="s">
        <v>86</v>
      </c>
      <c r="AW183" s="14" t="s">
        <v>5</v>
      </c>
      <c r="AX183" s="14" t="s">
        <v>78</v>
      </c>
      <c r="AY183" s="270" t="s">
        <v>183</v>
      </c>
    </row>
    <row r="184" s="12" customFormat="1">
      <c r="B184" s="236"/>
      <c r="C184" s="237"/>
      <c r="D184" s="232" t="s">
        <v>195</v>
      </c>
      <c r="E184" s="238" t="s">
        <v>20</v>
      </c>
      <c r="F184" s="239" t="s">
        <v>679</v>
      </c>
      <c r="G184" s="237"/>
      <c r="H184" s="240">
        <v>1.23</v>
      </c>
      <c r="I184" s="241"/>
      <c r="J184" s="241"/>
      <c r="K184" s="237"/>
      <c r="L184" s="237"/>
      <c r="M184" s="242"/>
      <c r="N184" s="243"/>
      <c r="O184" s="244"/>
      <c r="P184" s="244"/>
      <c r="Q184" s="244"/>
      <c r="R184" s="244"/>
      <c r="S184" s="244"/>
      <c r="T184" s="244"/>
      <c r="U184" s="244"/>
      <c r="V184" s="244"/>
      <c r="W184" s="244"/>
      <c r="X184" s="244"/>
      <c r="Y184" s="245"/>
      <c r="AT184" s="246" t="s">
        <v>195</v>
      </c>
      <c r="AU184" s="246" t="s">
        <v>88</v>
      </c>
      <c r="AV184" s="12" t="s">
        <v>88</v>
      </c>
      <c r="AW184" s="12" t="s">
        <v>5</v>
      </c>
      <c r="AX184" s="12" t="s">
        <v>78</v>
      </c>
      <c r="AY184" s="246" t="s">
        <v>183</v>
      </c>
    </row>
    <row r="185" s="12" customFormat="1">
      <c r="B185" s="236"/>
      <c r="C185" s="237"/>
      <c r="D185" s="232" t="s">
        <v>195</v>
      </c>
      <c r="E185" s="238" t="s">
        <v>20</v>
      </c>
      <c r="F185" s="239" t="s">
        <v>680</v>
      </c>
      <c r="G185" s="237"/>
      <c r="H185" s="240">
        <v>2.8500000000000001</v>
      </c>
      <c r="I185" s="241"/>
      <c r="J185" s="241"/>
      <c r="K185" s="237"/>
      <c r="L185" s="237"/>
      <c r="M185" s="242"/>
      <c r="N185" s="243"/>
      <c r="O185" s="244"/>
      <c r="P185" s="244"/>
      <c r="Q185" s="244"/>
      <c r="R185" s="244"/>
      <c r="S185" s="244"/>
      <c r="T185" s="244"/>
      <c r="U185" s="244"/>
      <c r="V185" s="244"/>
      <c r="W185" s="244"/>
      <c r="X185" s="244"/>
      <c r="Y185" s="245"/>
      <c r="AT185" s="246" t="s">
        <v>195</v>
      </c>
      <c r="AU185" s="246" t="s">
        <v>88</v>
      </c>
      <c r="AV185" s="12" t="s">
        <v>88</v>
      </c>
      <c r="AW185" s="12" t="s">
        <v>5</v>
      </c>
      <c r="AX185" s="12" t="s">
        <v>78</v>
      </c>
      <c r="AY185" s="246" t="s">
        <v>183</v>
      </c>
    </row>
    <row r="186" s="12" customFormat="1">
      <c r="B186" s="236"/>
      <c r="C186" s="237"/>
      <c r="D186" s="232" t="s">
        <v>195</v>
      </c>
      <c r="E186" s="238" t="s">
        <v>20</v>
      </c>
      <c r="F186" s="239" t="s">
        <v>681</v>
      </c>
      <c r="G186" s="237"/>
      <c r="H186" s="240">
        <v>2.8500000000000001</v>
      </c>
      <c r="I186" s="241"/>
      <c r="J186" s="241"/>
      <c r="K186" s="237"/>
      <c r="L186" s="237"/>
      <c r="M186" s="242"/>
      <c r="N186" s="243"/>
      <c r="O186" s="244"/>
      <c r="P186" s="244"/>
      <c r="Q186" s="244"/>
      <c r="R186" s="244"/>
      <c r="S186" s="244"/>
      <c r="T186" s="244"/>
      <c r="U186" s="244"/>
      <c r="V186" s="244"/>
      <c r="W186" s="244"/>
      <c r="X186" s="244"/>
      <c r="Y186" s="245"/>
      <c r="AT186" s="246" t="s">
        <v>195</v>
      </c>
      <c r="AU186" s="246" t="s">
        <v>88</v>
      </c>
      <c r="AV186" s="12" t="s">
        <v>88</v>
      </c>
      <c r="AW186" s="12" t="s">
        <v>5</v>
      </c>
      <c r="AX186" s="12" t="s">
        <v>78</v>
      </c>
      <c r="AY186" s="246" t="s">
        <v>183</v>
      </c>
    </row>
    <row r="187" s="12" customFormat="1">
      <c r="B187" s="236"/>
      <c r="C187" s="237"/>
      <c r="D187" s="232" t="s">
        <v>195</v>
      </c>
      <c r="E187" s="238" t="s">
        <v>20</v>
      </c>
      <c r="F187" s="239" t="s">
        <v>682</v>
      </c>
      <c r="G187" s="237"/>
      <c r="H187" s="240">
        <v>2.46</v>
      </c>
      <c r="I187" s="241"/>
      <c r="J187" s="241"/>
      <c r="K187" s="237"/>
      <c r="L187" s="237"/>
      <c r="M187" s="242"/>
      <c r="N187" s="243"/>
      <c r="O187" s="244"/>
      <c r="P187" s="244"/>
      <c r="Q187" s="244"/>
      <c r="R187" s="244"/>
      <c r="S187" s="244"/>
      <c r="T187" s="244"/>
      <c r="U187" s="244"/>
      <c r="V187" s="244"/>
      <c r="W187" s="244"/>
      <c r="X187" s="244"/>
      <c r="Y187" s="245"/>
      <c r="AT187" s="246" t="s">
        <v>195</v>
      </c>
      <c r="AU187" s="246" t="s">
        <v>88</v>
      </c>
      <c r="AV187" s="12" t="s">
        <v>88</v>
      </c>
      <c r="AW187" s="12" t="s">
        <v>5</v>
      </c>
      <c r="AX187" s="12" t="s">
        <v>78</v>
      </c>
      <c r="AY187" s="246" t="s">
        <v>183</v>
      </c>
    </row>
    <row r="188" s="12" customFormat="1">
      <c r="B188" s="236"/>
      <c r="C188" s="237"/>
      <c r="D188" s="232" t="s">
        <v>195</v>
      </c>
      <c r="E188" s="238" t="s">
        <v>20</v>
      </c>
      <c r="F188" s="239" t="s">
        <v>683</v>
      </c>
      <c r="G188" s="237"/>
      <c r="H188" s="240">
        <v>2.5800000000000001</v>
      </c>
      <c r="I188" s="241"/>
      <c r="J188" s="241"/>
      <c r="K188" s="237"/>
      <c r="L188" s="237"/>
      <c r="M188" s="242"/>
      <c r="N188" s="243"/>
      <c r="O188" s="244"/>
      <c r="P188" s="244"/>
      <c r="Q188" s="244"/>
      <c r="R188" s="244"/>
      <c r="S188" s="244"/>
      <c r="T188" s="244"/>
      <c r="U188" s="244"/>
      <c r="V188" s="244"/>
      <c r="W188" s="244"/>
      <c r="X188" s="244"/>
      <c r="Y188" s="245"/>
      <c r="AT188" s="246" t="s">
        <v>195</v>
      </c>
      <c r="AU188" s="246" t="s">
        <v>88</v>
      </c>
      <c r="AV188" s="12" t="s">
        <v>88</v>
      </c>
      <c r="AW188" s="12" t="s">
        <v>5</v>
      </c>
      <c r="AX188" s="12" t="s">
        <v>78</v>
      </c>
      <c r="AY188" s="246" t="s">
        <v>183</v>
      </c>
    </row>
    <row r="189" s="12" customFormat="1">
      <c r="B189" s="236"/>
      <c r="C189" s="237"/>
      <c r="D189" s="232" t="s">
        <v>195</v>
      </c>
      <c r="E189" s="238" t="s">
        <v>20</v>
      </c>
      <c r="F189" s="239" t="s">
        <v>684</v>
      </c>
      <c r="G189" s="237"/>
      <c r="H189" s="240">
        <v>1.5</v>
      </c>
      <c r="I189" s="241"/>
      <c r="J189" s="241"/>
      <c r="K189" s="237"/>
      <c r="L189" s="237"/>
      <c r="M189" s="242"/>
      <c r="N189" s="243"/>
      <c r="O189" s="244"/>
      <c r="P189" s="244"/>
      <c r="Q189" s="244"/>
      <c r="R189" s="244"/>
      <c r="S189" s="244"/>
      <c r="T189" s="244"/>
      <c r="U189" s="244"/>
      <c r="V189" s="244"/>
      <c r="W189" s="244"/>
      <c r="X189" s="244"/>
      <c r="Y189" s="245"/>
      <c r="AT189" s="246" t="s">
        <v>195</v>
      </c>
      <c r="AU189" s="246" t="s">
        <v>88</v>
      </c>
      <c r="AV189" s="12" t="s">
        <v>88</v>
      </c>
      <c r="AW189" s="12" t="s">
        <v>5</v>
      </c>
      <c r="AX189" s="12" t="s">
        <v>78</v>
      </c>
      <c r="AY189" s="246" t="s">
        <v>183</v>
      </c>
    </row>
    <row r="190" s="12" customFormat="1">
      <c r="B190" s="236"/>
      <c r="C190" s="237"/>
      <c r="D190" s="232" t="s">
        <v>195</v>
      </c>
      <c r="E190" s="238" t="s">
        <v>20</v>
      </c>
      <c r="F190" s="239" t="s">
        <v>685</v>
      </c>
      <c r="G190" s="237"/>
      <c r="H190" s="240">
        <v>1.5</v>
      </c>
      <c r="I190" s="241"/>
      <c r="J190" s="241"/>
      <c r="K190" s="237"/>
      <c r="L190" s="237"/>
      <c r="M190" s="242"/>
      <c r="N190" s="243"/>
      <c r="O190" s="244"/>
      <c r="P190" s="244"/>
      <c r="Q190" s="244"/>
      <c r="R190" s="244"/>
      <c r="S190" s="244"/>
      <c r="T190" s="244"/>
      <c r="U190" s="244"/>
      <c r="V190" s="244"/>
      <c r="W190" s="244"/>
      <c r="X190" s="244"/>
      <c r="Y190" s="245"/>
      <c r="AT190" s="246" t="s">
        <v>195</v>
      </c>
      <c r="AU190" s="246" t="s">
        <v>88</v>
      </c>
      <c r="AV190" s="12" t="s">
        <v>88</v>
      </c>
      <c r="AW190" s="12" t="s">
        <v>5</v>
      </c>
      <c r="AX190" s="12" t="s">
        <v>78</v>
      </c>
      <c r="AY190" s="246" t="s">
        <v>183</v>
      </c>
    </row>
    <row r="191" s="15" customFormat="1">
      <c r="B191" s="271"/>
      <c r="C191" s="272"/>
      <c r="D191" s="232" t="s">
        <v>195</v>
      </c>
      <c r="E191" s="273" t="s">
        <v>292</v>
      </c>
      <c r="F191" s="274" t="s">
        <v>286</v>
      </c>
      <c r="G191" s="272"/>
      <c r="H191" s="275">
        <v>14.970000000000001</v>
      </c>
      <c r="I191" s="276"/>
      <c r="J191" s="276"/>
      <c r="K191" s="272"/>
      <c r="L191" s="272"/>
      <c r="M191" s="277"/>
      <c r="N191" s="278"/>
      <c r="O191" s="279"/>
      <c r="P191" s="279"/>
      <c r="Q191" s="279"/>
      <c r="R191" s="279"/>
      <c r="S191" s="279"/>
      <c r="T191" s="279"/>
      <c r="U191" s="279"/>
      <c r="V191" s="279"/>
      <c r="W191" s="279"/>
      <c r="X191" s="279"/>
      <c r="Y191" s="280"/>
      <c r="AT191" s="281" t="s">
        <v>195</v>
      </c>
      <c r="AU191" s="281" t="s">
        <v>88</v>
      </c>
      <c r="AV191" s="15" t="s">
        <v>205</v>
      </c>
      <c r="AW191" s="15" t="s">
        <v>5</v>
      </c>
      <c r="AX191" s="15" t="s">
        <v>78</v>
      </c>
      <c r="AY191" s="281" t="s">
        <v>183</v>
      </c>
    </row>
    <row r="192" s="13" customFormat="1">
      <c r="B192" s="247"/>
      <c r="C192" s="248"/>
      <c r="D192" s="232" t="s">
        <v>195</v>
      </c>
      <c r="E192" s="249" t="s">
        <v>133</v>
      </c>
      <c r="F192" s="250" t="s">
        <v>197</v>
      </c>
      <c r="G192" s="248"/>
      <c r="H192" s="251">
        <v>36.329999999999998</v>
      </c>
      <c r="I192" s="252"/>
      <c r="J192" s="252"/>
      <c r="K192" s="248"/>
      <c r="L192" s="248"/>
      <c r="M192" s="253"/>
      <c r="N192" s="254"/>
      <c r="O192" s="255"/>
      <c r="P192" s="255"/>
      <c r="Q192" s="255"/>
      <c r="R192" s="255"/>
      <c r="S192" s="255"/>
      <c r="T192" s="255"/>
      <c r="U192" s="255"/>
      <c r="V192" s="255"/>
      <c r="W192" s="255"/>
      <c r="X192" s="255"/>
      <c r="Y192" s="256"/>
      <c r="AT192" s="257" t="s">
        <v>195</v>
      </c>
      <c r="AU192" s="257" t="s">
        <v>88</v>
      </c>
      <c r="AV192" s="13" t="s">
        <v>129</v>
      </c>
      <c r="AW192" s="13" t="s">
        <v>5</v>
      </c>
      <c r="AX192" s="13" t="s">
        <v>78</v>
      </c>
      <c r="AY192" s="257" t="s">
        <v>183</v>
      </c>
    </row>
    <row r="193" s="12" customFormat="1">
      <c r="B193" s="236"/>
      <c r="C193" s="237"/>
      <c r="D193" s="232" t="s">
        <v>195</v>
      </c>
      <c r="E193" s="238" t="s">
        <v>20</v>
      </c>
      <c r="F193" s="239" t="s">
        <v>293</v>
      </c>
      <c r="G193" s="237"/>
      <c r="H193" s="240">
        <v>18.164999999999999</v>
      </c>
      <c r="I193" s="241"/>
      <c r="J193" s="241"/>
      <c r="K193" s="237"/>
      <c r="L193" s="237"/>
      <c r="M193" s="242"/>
      <c r="N193" s="243"/>
      <c r="O193" s="244"/>
      <c r="P193" s="244"/>
      <c r="Q193" s="244"/>
      <c r="R193" s="244"/>
      <c r="S193" s="244"/>
      <c r="T193" s="244"/>
      <c r="U193" s="244"/>
      <c r="V193" s="244"/>
      <c r="W193" s="244"/>
      <c r="X193" s="244"/>
      <c r="Y193" s="245"/>
      <c r="AT193" s="246" t="s">
        <v>195</v>
      </c>
      <c r="AU193" s="246" t="s">
        <v>88</v>
      </c>
      <c r="AV193" s="12" t="s">
        <v>88</v>
      </c>
      <c r="AW193" s="12" t="s">
        <v>5</v>
      </c>
      <c r="AX193" s="12" t="s">
        <v>78</v>
      </c>
      <c r="AY193" s="246" t="s">
        <v>183</v>
      </c>
    </row>
    <row r="194" s="13" customFormat="1">
      <c r="B194" s="247"/>
      <c r="C194" s="248"/>
      <c r="D194" s="232" t="s">
        <v>195</v>
      </c>
      <c r="E194" s="249" t="s">
        <v>20</v>
      </c>
      <c r="F194" s="250" t="s">
        <v>197</v>
      </c>
      <c r="G194" s="248"/>
      <c r="H194" s="251">
        <v>18.164999999999999</v>
      </c>
      <c r="I194" s="252"/>
      <c r="J194" s="252"/>
      <c r="K194" s="248"/>
      <c r="L194" s="248"/>
      <c r="M194" s="253"/>
      <c r="N194" s="254"/>
      <c r="O194" s="255"/>
      <c r="P194" s="255"/>
      <c r="Q194" s="255"/>
      <c r="R194" s="255"/>
      <c r="S194" s="255"/>
      <c r="T194" s="255"/>
      <c r="U194" s="255"/>
      <c r="V194" s="255"/>
      <c r="W194" s="255"/>
      <c r="X194" s="255"/>
      <c r="Y194" s="256"/>
      <c r="AT194" s="257" t="s">
        <v>195</v>
      </c>
      <c r="AU194" s="257" t="s">
        <v>88</v>
      </c>
      <c r="AV194" s="13" t="s">
        <v>129</v>
      </c>
      <c r="AW194" s="13" t="s">
        <v>5</v>
      </c>
      <c r="AX194" s="13" t="s">
        <v>86</v>
      </c>
      <c r="AY194" s="257" t="s">
        <v>183</v>
      </c>
    </row>
    <row r="195" s="1" customFormat="1" ht="24" customHeight="1">
      <c r="B195" s="39"/>
      <c r="C195" s="218" t="s">
        <v>305</v>
      </c>
      <c r="D195" s="260" t="s">
        <v>185</v>
      </c>
      <c r="E195" s="219" t="s">
        <v>294</v>
      </c>
      <c r="F195" s="220" t="s">
        <v>295</v>
      </c>
      <c r="G195" s="221" t="s">
        <v>224</v>
      </c>
      <c r="H195" s="222">
        <v>5.4500000000000002</v>
      </c>
      <c r="I195" s="223"/>
      <c r="J195" s="223"/>
      <c r="K195" s="224">
        <f>ROUND(P195*H195,2)</f>
        <v>0</v>
      </c>
      <c r="L195" s="220" t="s">
        <v>189</v>
      </c>
      <c r="M195" s="44"/>
      <c r="N195" s="225" t="s">
        <v>20</v>
      </c>
      <c r="O195" s="226" t="s">
        <v>47</v>
      </c>
      <c r="P195" s="227">
        <f>I195+J195</f>
        <v>0</v>
      </c>
      <c r="Q195" s="227">
        <f>ROUND(I195*H195,2)</f>
        <v>0</v>
      </c>
      <c r="R195" s="227">
        <f>ROUND(J195*H195,2)</f>
        <v>0</v>
      </c>
      <c r="S195" s="84"/>
      <c r="T195" s="228">
        <f>S195*H195</f>
        <v>0</v>
      </c>
      <c r="U195" s="228">
        <v>0</v>
      </c>
      <c r="V195" s="228">
        <f>U195*H195</f>
        <v>0</v>
      </c>
      <c r="W195" s="228">
        <v>0</v>
      </c>
      <c r="X195" s="228">
        <f>W195*H195</f>
        <v>0</v>
      </c>
      <c r="Y195" s="229" t="s">
        <v>20</v>
      </c>
      <c r="AR195" s="230" t="s">
        <v>129</v>
      </c>
      <c r="AT195" s="230" t="s">
        <v>185</v>
      </c>
      <c r="AU195" s="230" t="s">
        <v>88</v>
      </c>
      <c r="AY195" s="18" t="s">
        <v>183</v>
      </c>
      <c r="BE195" s="231">
        <f>IF(O195="základní",K195,0)</f>
        <v>0</v>
      </c>
      <c r="BF195" s="231">
        <f>IF(O195="snížená",K195,0)</f>
        <v>0</v>
      </c>
      <c r="BG195" s="231">
        <f>IF(O195="zákl. přenesená",K195,0)</f>
        <v>0</v>
      </c>
      <c r="BH195" s="231">
        <f>IF(O195="sníž. přenesená",K195,0)</f>
        <v>0</v>
      </c>
      <c r="BI195" s="231">
        <f>IF(O195="nulová",K195,0)</f>
        <v>0</v>
      </c>
      <c r="BJ195" s="18" t="s">
        <v>86</v>
      </c>
      <c r="BK195" s="231">
        <f>ROUND(P195*H195,2)</f>
        <v>0</v>
      </c>
      <c r="BL195" s="18" t="s">
        <v>129</v>
      </c>
      <c r="BM195" s="230" t="s">
        <v>296</v>
      </c>
    </row>
    <row r="196" s="1" customFormat="1">
      <c r="B196" s="39"/>
      <c r="C196" s="40"/>
      <c r="D196" s="232" t="s">
        <v>191</v>
      </c>
      <c r="E196" s="40"/>
      <c r="F196" s="233" t="s">
        <v>297</v>
      </c>
      <c r="G196" s="40"/>
      <c r="H196" s="40"/>
      <c r="I196" s="138"/>
      <c r="J196" s="138"/>
      <c r="K196" s="40"/>
      <c r="L196" s="40"/>
      <c r="M196" s="44"/>
      <c r="N196" s="234"/>
      <c r="O196" s="84"/>
      <c r="P196" s="84"/>
      <c r="Q196" s="84"/>
      <c r="R196" s="84"/>
      <c r="S196" s="84"/>
      <c r="T196" s="84"/>
      <c r="U196" s="84"/>
      <c r="V196" s="84"/>
      <c r="W196" s="84"/>
      <c r="X196" s="84"/>
      <c r="Y196" s="85"/>
      <c r="AT196" s="18" t="s">
        <v>191</v>
      </c>
      <c r="AU196" s="18" t="s">
        <v>88</v>
      </c>
    </row>
    <row r="197" s="1" customFormat="1">
      <c r="B197" s="39"/>
      <c r="C197" s="40"/>
      <c r="D197" s="232" t="s">
        <v>193</v>
      </c>
      <c r="E197" s="40"/>
      <c r="F197" s="235" t="s">
        <v>279</v>
      </c>
      <c r="G197" s="40"/>
      <c r="H197" s="40"/>
      <c r="I197" s="138"/>
      <c r="J197" s="138"/>
      <c r="K197" s="40"/>
      <c r="L197" s="40"/>
      <c r="M197" s="44"/>
      <c r="N197" s="234"/>
      <c r="O197" s="84"/>
      <c r="P197" s="84"/>
      <c r="Q197" s="84"/>
      <c r="R197" s="84"/>
      <c r="S197" s="84"/>
      <c r="T197" s="84"/>
      <c r="U197" s="84"/>
      <c r="V197" s="84"/>
      <c r="W197" s="84"/>
      <c r="X197" s="84"/>
      <c r="Y197" s="85"/>
      <c r="AT197" s="18" t="s">
        <v>193</v>
      </c>
      <c r="AU197" s="18" t="s">
        <v>88</v>
      </c>
    </row>
    <row r="198" s="12" customFormat="1">
      <c r="B198" s="236"/>
      <c r="C198" s="237"/>
      <c r="D198" s="232" t="s">
        <v>195</v>
      </c>
      <c r="E198" s="238" t="s">
        <v>20</v>
      </c>
      <c r="F198" s="239" t="s">
        <v>298</v>
      </c>
      <c r="G198" s="237"/>
      <c r="H198" s="240">
        <v>5.4500000000000002</v>
      </c>
      <c r="I198" s="241"/>
      <c r="J198" s="241"/>
      <c r="K198" s="237"/>
      <c r="L198" s="237"/>
      <c r="M198" s="242"/>
      <c r="N198" s="243"/>
      <c r="O198" s="244"/>
      <c r="P198" s="244"/>
      <c r="Q198" s="244"/>
      <c r="R198" s="244"/>
      <c r="S198" s="244"/>
      <c r="T198" s="244"/>
      <c r="U198" s="244"/>
      <c r="V198" s="244"/>
      <c r="W198" s="244"/>
      <c r="X198" s="244"/>
      <c r="Y198" s="245"/>
      <c r="AT198" s="246" t="s">
        <v>195</v>
      </c>
      <c r="AU198" s="246" t="s">
        <v>88</v>
      </c>
      <c r="AV198" s="12" t="s">
        <v>88</v>
      </c>
      <c r="AW198" s="12" t="s">
        <v>5</v>
      </c>
      <c r="AX198" s="12" t="s">
        <v>78</v>
      </c>
      <c r="AY198" s="246" t="s">
        <v>183</v>
      </c>
    </row>
    <row r="199" s="13" customFormat="1">
      <c r="B199" s="247"/>
      <c r="C199" s="248"/>
      <c r="D199" s="232" t="s">
        <v>195</v>
      </c>
      <c r="E199" s="249" t="s">
        <v>20</v>
      </c>
      <c r="F199" s="250" t="s">
        <v>197</v>
      </c>
      <c r="G199" s="248"/>
      <c r="H199" s="251">
        <v>5.4500000000000002</v>
      </c>
      <c r="I199" s="252"/>
      <c r="J199" s="252"/>
      <c r="K199" s="248"/>
      <c r="L199" s="248"/>
      <c r="M199" s="253"/>
      <c r="N199" s="254"/>
      <c r="O199" s="255"/>
      <c r="P199" s="255"/>
      <c r="Q199" s="255"/>
      <c r="R199" s="255"/>
      <c r="S199" s="255"/>
      <c r="T199" s="255"/>
      <c r="U199" s="255"/>
      <c r="V199" s="255"/>
      <c r="W199" s="255"/>
      <c r="X199" s="255"/>
      <c r="Y199" s="256"/>
      <c r="AT199" s="257" t="s">
        <v>195</v>
      </c>
      <c r="AU199" s="257" t="s">
        <v>88</v>
      </c>
      <c r="AV199" s="13" t="s">
        <v>129</v>
      </c>
      <c r="AW199" s="13" t="s">
        <v>5</v>
      </c>
      <c r="AX199" s="13" t="s">
        <v>86</v>
      </c>
      <c r="AY199" s="257" t="s">
        <v>183</v>
      </c>
    </row>
    <row r="200" s="1" customFormat="1" ht="24" customHeight="1">
      <c r="B200" s="39"/>
      <c r="C200" s="218" t="s">
        <v>311</v>
      </c>
      <c r="D200" s="260" t="s">
        <v>185</v>
      </c>
      <c r="E200" s="219" t="s">
        <v>300</v>
      </c>
      <c r="F200" s="220" t="s">
        <v>301</v>
      </c>
      <c r="G200" s="221" t="s">
        <v>224</v>
      </c>
      <c r="H200" s="222">
        <v>10.68</v>
      </c>
      <c r="I200" s="223"/>
      <c r="J200" s="223"/>
      <c r="K200" s="224">
        <f>ROUND(P200*H200,2)</f>
        <v>0</v>
      </c>
      <c r="L200" s="220" t="s">
        <v>189</v>
      </c>
      <c r="M200" s="44"/>
      <c r="N200" s="225" t="s">
        <v>20</v>
      </c>
      <c r="O200" s="226" t="s">
        <v>47</v>
      </c>
      <c r="P200" s="227">
        <f>I200+J200</f>
        <v>0</v>
      </c>
      <c r="Q200" s="227">
        <f>ROUND(I200*H200,2)</f>
        <v>0</v>
      </c>
      <c r="R200" s="227">
        <f>ROUND(J200*H200,2)</f>
        <v>0</v>
      </c>
      <c r="S200" s="84"/>
      <c r="T200" s="228">
        <f>S200*H200</f>
        <v>0</v>
      </c>
      <c r="U200" s="228">
        <v>0</v>
      </c>
      <c r="V200" s="228">
        <f>U200*H200</f>
        <v>0</v>
      </c>
      <c r="W200" s="228">
        <v>0</v>
      </c>
      <c r="X200" s="228">
        <f>W200*H200</f>
        <v>0</v>
      </c>
      <c r="Y200" s="229" t="s">
        <v>20</v>
      </c>
      <c r="AR200" s="230" t="s">
        <v>129</v>
      </c>
      <c r="AT200" s="230" t="s">
        <v>185</v>
      </c>
      <c r="AU200" s="230" t="s">
        <v>88</v>
      </c>
      <c r="AY200" s="18" t="s">
        <v>183</v>
      </c>
      <c r="BE200" s="231">
        <f>IF(O200="základní",K200,0)</f>
        <v>0</v>
      </c>
      <c r="BF200" s="231">
        <f>IF(O200="snížená",K200,0)</f>
        <v>0</v>
      </c>
      <c r="BG200" s="231">
        <f>IF(O200="zákl. přenesená",K200,0)</f>
        <v>0</v>
      </c>
      <c r="BH200" s="231">
        <f>IF(O200="sníž. přenesená",K200,0)</f>
        <v>0</v>
      </c>
      <c r="BI200" s="231">
        <f>IF(O200="nulová",K200,0)</f>
        <v>0</v>
      </c>
      <c r="BJ200" s="18" t="s">
        <v>86</v>
      </c>
      <c r="BK200" s="231">
        <f>ROUND(P200*H200,2)</f>
        <v>0</v>
      </c>
      <c r="BL200" s="18" t="s">
        <v>129</v>
      </c>
      <c r="BM200" s="230" t="s">
        <v>302</v>
      </c>
    </row>
    <row r="201" s="1" customFormat="1">
      <c r="B201" s="39"/>
      <c r="C201" s="40"/>
      <c r="D201" s="232" t="s">
        <v>191</v>
      </c>
      <c r="E201" s="40"/>
      <c r="F201" s="233" t="s">
        <v>303</v>
      </c>
      <c r="G201" s="40"/>
      <c r="H201" s="40"/>
      <c r="I201" s="138"/>
      <c r="J201" s="138"/>
      <c r="K201" s="40"/>
      <c r="L201" s="40"/>
      <c r="M201" s="44"/>
      <c r="N201" s="234"/>
      <c r="O201" s="84"/>
      <c r="P201" s="84"/>
      <c r="Q201" s="84"/>
      <c r="R201" s="84"/>
      <c r="S201" s="84"/>
      <c r="T201" s="84"/>
      <c r="U201" s="84"/>
      <c r="V201" s="84"/>
      <c r="W201" s="84"/>
      <c r="X201" s="84"/>
      <c r="Y201" s="85"/>
      <c r="AT201" s="18" t="s">
        <v>191</v>
      </c>
      <c r="AU201" s="18" t="s">
        <v>88</v>
      </c>
    </row>
    <row r="202" s="1" customFormat="1">
      <c r="B202" s="39"/>
      <c r="C202" s="40"/>
      <c r="D202" s="232" t="s">
        <v>193</v>
      </c>
      <c r="E202" s="40"/>
      <c r="F202" s="235" t="s">
        <v>279</v>
      </c>
      <c r="G202" s="40"/>
      <c r="H202" s="40"/>
      <c r="I202" s="138"/>
      <c r="J202" s="138"/>
      <c r="K202" s="40"/>
      <c r="L202" s="40"/>
      <c r="M202" s="44"/>
      <c r="N202" s="234"/>
      <c r="O202" s="84"/>
      <c r="P202" s="84"/>
      <c r="Q202" s="84"/>
      <c r="R202" s="84"/>
      <c r="S202" s="84"/>
      <c r="T202" s="84"/>
      <c r="U202" s="84"/>
      <c r="V202" s="84"/>
      <c r="W202" s="84"/>
      <c r="X202" s="84"/>
      <c r="Y202" s="85"/>
      <c r="AT202" s="18" t="s">
        <v>193</v>
      </c>
      <c r="AU202" s="18" t="s">
        <v>88</v>
      </c>
    </row>
    <row r="203" s="12" customFormat="1">
      <c r="B203" s="236"/>
      <c r="C203" s="237"/>
      <c r="D203" s="232" t="s">
        <v>195</v>
      </c>
      <c r="E203" s="238" t="s">
        <v>20</v>
      </c>
      <c r="F203" s="239" t="s">
        <v>304</v>
      </c>
      <c r="G203" s="237"/>
      <c r="H203" s="240">
        <v>10.68</v>
      </c>
      <c r="I203" s="241"/>
      <c r="J203" s="241"/>
      <c r="K203" s="237"/>
      <c r="L203" s="237"/>
      <c r="M203" s="242"/>
      <c r="N203" s="243"/>
      <c r="O203" s="244"/>
      <c r="P203" s="244"/>
      <c r="Q203" s="244"/>
      <c r="R203" s="244"/>
      <c r="S203" s="244"/>
      <c r="T203" s="244"/>
      <c r="U203" s="244"/>
      <c r="V203" s="244"/>
      <c r="W203" s="244"/>
      <c r="X203" s="244"/>
      <c r="Y203" s="245"/>
      <c r="AT203" s="246" t="s">
        <v>195</v>
      </c>
      <c r="AU203" s="246" t="s">
        <v>88</v>
      </c>
      <c r="AV203" s="12" t="s">
        <v>88</v>
      </c>
      <c r="AW203" s="12" t="s">
        <v>5</v>
      </c>
      <c r="AX203" s="12" t="s">
        <v>78</v>
      </c>
      <c r="AY203" s="246" t="s">
        <v>183</v>
      </c>
    </row>
    <row r="204" s="13" customFormat="1">
      <c r="B204" s="247"/>
      <c r="C204" s="248"/>
      <c r="D204" s="232" t="s">
        <v>195</v>
      </c>
      <c r="E204" s="249" t="s">
        <v>20</v>
      </c>
      <c r="F204" s="250" t="s">
        <v>197</v>
      </c>
      <c r="G204" s="248"/>
      <c r="H204" s="251">
        <v>10.68</v>
      </c>
      <c r="I204" s="252"/>
      <c r="J204" s="252"/>
      <c r="K204" s="248"/>
      <c r="L204" s="248"/>
      <c r="M204" s="253"/>
      <c r="N204" s="254"/>
      <c r="O204" s="255"/>
      <c r="P204" s="255"/>
      <c r="Q204" s="255"/>
      <c r="R204" s="255"/>
      <c r="S204" s="255"/>
      <c r="T204" s="255"/>
      <c r="U204" s="255"/>
      <c r="V204" s="255"/>
      <c r="W204" s="255"/>
      <c r="X204" s="255"/>
      <c r="Y204" s="256"/>
      <c r="AT204" s="257" t="s">
        <v>195</v>
      </c>
      <c r="AU204" s="257" t="s">
        <v>88</v>
      </c>
      <c r="AV204" s="13" t="s">
        <v>129</v>
      </c>
      <c r="AW204" s="13" t="s">
        <v>5</v>
      </c>
      <c r="AX204" s="13" t="s">
        <v>86</v>
      </c>
      <c r="AY204" s="257" t="s">
        <v>183</v>
      </c>
    </row>
    <row r="205" s="1" customFormat="1" ht="24" customHeight="1">
      <c r="B205" s="39"/>
      <c r="C205" s="218" t="s">
        <v>125</v>
      </c>
      <c r="D205" s="260" t="s">
        <v>185</v>
      </c>
      <c r="E205" s="219" t="s">
        <v>306</v>
      </c>
      <c r="F205" s="220" t="s">
        <v>307</v>
      </c>
      <c r="G205" s="221" t="s">
        <v>224</v>
      </c>
      <c r="H205" s="222">
        <v>18.164999999999999</v>
      </c>
      <c r="I205" s="223"/>
      <c r="J205" s="223"/>
      <c r="K205" s="224">
        <f>ROUND(P205*H205,2)</f>
        <v>0</v>
      </c>
      <c r="L205" s="220" t="s">
        <v>189</v>
      </c>
      <c r="M205" s="44"/>
      <c r="N205" s="225" t="s">
        <v>20</v>
      </c>
      <c r="O205" s="226" t="s">
        <v>47</v>
      </c>
      <c r="P205" s="227">
        <f>I205+J205</f>
        <v>0</v>
      </c>
      <c r="Q205" s="227">
        <f>ROUND(I205*H205,2)</f>
        <v>0</v>
      </c>
      <c r="R205" s="227">
        <f>ROUND(J205*H205,2)</f>
        <v>0</v>
      </c>
      <c r="S205" s="84"/>
      <c r="T205" s="228">
        <f>S205*H205</f>
        <v>0</v>
      </c>
      <c r="U205" s="228">
        <v>0</v>
      </c>
      <c r="V205" s="228">
        <f>U205*H205</f>
        <v>0</v>
      </c>
      <c r="W205" s="228">
        <v>0</v>
      </c>
      <c r="X205" s="228">
        <f>W205*H205</f>
        <v>0</v>
      </c>
      <c r="Y205" s="229" t="s">
        <v>20</v>
      </c>
      <c r="AR205" s="230" t="s">
        <v>129</v>
      </c>
      <c r="AT205" s="230" t="s">
        <v>185</v>
      </c>
      <c r="AU205" s="230" t="s">
        <v>88</v>
      </c>
      <c r="AY205" s="18" t="s">
        <v>183</v>
      </c>
      <c r="BE205" s="231">
        <f>IF(O205="základní",K205,0)</f>
        <v>0</v>
      </c>
      <c r="BF205" s="231">
        <f>IF(O205="snížená",K205,0)</f>
        <v>0</v>
      </c>
      <c r="BG205" s="231">
        <f>IF(O205="zákl. přenesená",K205,0)</f>
        <v>0</v>
      </c>
      <c r="BH205" s="231">
        <f>IF(O205="sníž. přenesená",K205,0)</f>
        <v>0</v>
      </c>
      <c r="BI205" s="231">
        <f>IF(O205="nulová",K205,0)</f>
        <v>0</v>
      </c>
      <c r="BJ205" s="18" t="s">
        <v>86</v>
      </c>
      <c r="BK205" s="231">
        <f>ROUND(P205*H205,2)</f>
        <v>0</v>
      </c>
      <c r="BL205" s="18" t="s">
        <v>129</v>
      </c>
      <c r="BM205" s="230" t="s">
        <v>308</v>
      </c>
    </row>
    <row r="206" s="1" customFormat="1">
      <c r="B206" s="39"/>
      <c r="C206" s="40"/>
      <c r="D206" s="232" t="s">
        <v>191</v>
      </c>
      <c r="E206" s="40"/>
      <c r="F206" s="233" t="s">
        <v>309</v>
      </c>
      <c r="G206" s="40"/>
      <c r="H206" s="40"/>
      <c r="I206" s="138"/>
      <c r="J206" s="138"/>
      <c r="K206" s="40"/>
      <c r="L206" s="40"/>
      <c r="M206" s="44"/>
      <c r="N206" s="234"/>
      <c r="O206" s="84"/>
      <c r="P206" s="84"/>
      <c r="Q206" s="84"/>
      <c r="R206" s="84"/>
      <c r="S206" s="84"/>
      <c r="T206" s="84"/>
      <c r="U206" s="84"/>
      <c r="V206" s="84"/>
      <c r="W206" s="84"/>
      <c r="X206" s="84"/>
      <c r="Y206" s="85"/>
      <c r="AT206" s="18" t="s">
        <v>191</v>
      </c>
      <c r="AU206" s="18" t="s">
        <v>88</v>
      </c>
    </row>
    <row r="207" s="1" customFormat="1">
      <c r="B207" s="39"/>
      <c r="C207" s="40"/>
      <c r="D207" s="232" t="s">
        <v>193</v>
      </c>
      <c r="E207" s="40"/>
      <c r="F207" s="235" t="s">
        <v>279</v>
      </c>
      <c r="G207" s="40"/>
      <c r="H207" s="40"/>
      <c r="I207" s="138"/>
      <c r="J207" s="138"/>
      <c r="K207" s="40"/>
      <c r="L207" s="40"/>
      <c r="M207" s="44"/>
      <c r="N207" s="234"/>
      <c r="O207" s="84"/>
      <c r="P207" s="84"/>
      <c r="Q207" s="84"/>
      <c r="R207" s="84"/>
      <c r="S207" s="84"/>
      <c r="T207" s="84"/>
      <c r="U207" s="84"/>
      <c r="V207" s="84"/>
      <c r="W207" s="84"/>
      <c r="X207" s="84"/>
      <c r="Y207" s="85"/>
      <c r="AT207" s="18" t="s">
        <v>193</v>
      </c>
      <c r="AU207" s="18" t="s">
        <v>88</v>
      </c>
    </row>
    <row r="208" s="12" customFormat="1">
      <c r="B208" s="236"/>
      <c r="C208" s="237"/>
      <c r="D208" s="232" t="s">
        <v>195</v>
      </c>
      <c r="E208" s="238" t="s">
        <v>20</v>
      </c>
      <c r="F208" s="239" t="s">
        <v>310</v>
      </c>
      <c r="G208" s="237"/>
      <c r="H208" s="240">
        <v>18.164999999999999</v>
      </c>
      <c r="I208" s="241"/>
      <c r="J208" s="241"/>
      <c r="K208" s="237"/>
      <c r="L208" s="237"/>
      <c r="M208" s="242"/>
      <c r="N208" s="243"/>
      <c r="O208" s="244"/>
      <c r="P208" s="244"/>
      <c r="Q208" s="244"/>
      <c r="R208" s="244"/>
      <c r="S208" s="244"/>
      <c r="T208" s="244"/>
      <c r="U208" s="244"/>
      <c r="V208" s="244"/>
      <c r="W208" s="244"/>
      <c r="X208" s="244"/>
      <c r="Y208" s="245"/>
      <c r="AT208" s="246" t="s">
        <v>195</v>
      </c>
      <c r="AU208" s="246" t="s">
        <v>88</v>
      </c>
      <c r="AV208" s="12" t="s">
        <v>88</v>
      </c>
      <c r="AW208" s="12" t="s">
        <v>5</v>
      </c>
      <c r="AX208" s="12" t="s">
        <v>78</v>
      </c>
      <c r="AY208" s="246" t="s">
        <v>183</v>
      </c>
    </row>
    <row r="209" s="13" customFormat="1">
      <c r="B209" s="247"/>
      <c r="C209" s="248"/>
      <c r="D209" s="232" t="s">
        <v>195</v>
      </c>
      <c r="E209" s="249" t="s">
        <v>20</v>
      </c>
      <c r="F209" s="250" t="s">
        <v>197</v>
      </c>
      <c r="G209" s="248"/>
      <c r="H209" s="251">
        <v>18.164999999999999</v>
      </c>
      <c r="I209" s="252"/>
      <c r="J209" s="252"/>
      <c r="K209" s="248"/>
      <c r="L209" s="248"/>
      <c r="M209" s="253"/>
      <c r="N209" s="254"/>
      <c r="O209" s="255"/>
      <c r="P209" s="255"/>
      <c r="Q209" s="255"/>
      <c r="R209" s="255"/>
      <c r="S209" s="255"/>
      <c r="T209" s="255"/>
      <c r="U209" s="255"/>
      <c r="V209" s="255"/>
      <c r="W209" s="255"/>
      <c r="X209" s="255"/>
      <c r="Y209" s="256"/>
      <c r="AT209" s="257" t="s">
        <v>195</v>
      </c>
      <c r="AU209" s="257" t="s">
        <v>88</v>
      </c>
      <c r="AV209" s="13" t="s">
        <v>129</v>
      </c>
      <c r="AW209" s="13" t="s">
        <v>5</v>
      </c>
      <c r="AX209" s="13" t="s">
        <v>86</v>
      </c>
      <c r="AY209" s="257" t="s">
        <v>183</v>
      </c>
    </row>
    <row r="210" s="1" customFormat="1" ht="24" customHeight="1">
      <c r="B210" s="39"/>
      <c r="C210" s="218" t="s">
        <v>320</v>
      </c>
      <c r="D210" s="260" t="s">
        <v>185</v>
      </c>
      <c r="E210" s="219" t="s">
        <v>312</v>
      </c>
      <c r="F210" s="220" t="s">
        <v>313</v>
      </c>
      <c r="G210" s="221" t="s">
        <v>224</v>
      </c>
      <c r="H210" s="222">
        <v>5.4500000000000002</v>
      </c>
      <c r="I210" s="223"/>
      <c r="J210" s="223"/>
      <c r="K210" s="224">
        <f>ROUND(P210*H210,2)</f>
        <v>0</v>
      </c>
      <c r="L210" s="220" t="s">
        <v>189</v>
      </c>
      <c r="M210" s="44"/>
      <c r="N210" s="225" t="s">
        <v>20</v>
      </c>
      <c r="O210" s="226" t="s">
        <v>47</v>
      </c>
      <c r="P210" s="227">
        <f>I210+J210</f>
        <v>0</v>
      </c>
      <c r="Q210" s="227">
        <f>ROUND(I210*H210,2)</f>
        <v>0</v>
      </c>
      <c r="R210" s="227">
        <f>ROUND(J210*H210,2)</f>
        <v>0</v>
      </c>
      <c r="S210" s="84"/>
      <c r="T210" s="228">
        <f>S210*H210</f>
        <v>0</v>
      </c>
      <c r="U210" s="228">
        <v>0</v>
      </c>
      <c r="V210" s="228">
        <f>U210*H210</f>
        <v>0</v>
      </c>
      <c r="W210" s="228">
        <v>0</v>
      </c>
      <c r="X210" s="228">
        <f>W210*H210</f>
        <v>0</v>
      </c>
      <c r="Y210" s="229" t="s">
        <v>20</v>
      </c>
      <c r="AR210" s="230" t="s">
        <v>129</v>
      </c>
      <c r="AT210" s="230" t="s">
        <v>185</v>
      </c>
      <c r="AU210" s="230" t="s">
        <v>88</v>
      </c>
      <c r="AY210" s="18" t="s">
        <v>183</v>
      </c>
      <c r="BE210" s="231">
        <f>IF(O210="základní",K210,0)</f>
        <v>0</v>
      </c>
      <c r="BF210" s="231">
        <f>IF(O210="snížená",K210,0)</f>
        <v>0</v>
      </c>
      <c r="BG210" s="231">
        <f>IF(O210="zákl. přenesená",K210,0)</f>
        <v>0</v>
      </c>
      <c r="BH210" s="231">
        <f>IF(O210="sníž. přenesená",K210,0)</f>
        <v>0</v>
      </c>
      <c r="BI210" s="231">
        <f>IF(O210="nulová",K210,0)</f>
        <v>0</v>
      </c>
      <c r="BJ210" s="18" t="s">
        <v>86</v>
      </c>
      <c r="BK210" s="231">
        <f>ROUND(P210*H210,2)</f>
        <v>0</v>
      </c>
      <c r="BL210" s="18" t="s">
        <v>129</v>
      </c>
      <c r="BM210" s="230" t="s">
        <v>314</v>
      </c>
    </row>
    <row r="211" s="1" customFormat="1">
      <c r="B211" s="39"/>
      <c r="C211" s="40"/>
      <c r="D211" s="232" t="s">
        <v>191</v>
      </c>
      <c r="E211" s="40"/>
      <c r="F211" s="233" t="s">
        <v>315</v>
      </c>
      <c r="G211" s="40"/>
      <c r="H211" s="40"/>
      <c r="I211" s="138"/>
      <c r="J211" s="138"/>
      <c r="K211" s="40"/>
      <c r="L211" s="40"/>
      <c r="M211" s="44"/>
      <c r="N211" s="234"/>
      <c r="O211" s="84"/>
      <c r="P211" s="84"/>
      <c r="Q211" s="84"/>
      <c r="R211" s="84"/>
      <c r="S211" s="84"/>
      <c r="T211" s="84"/>
      <c r="U211" s="84"/>
      <c r="V211" s="84"/>
      <c r="W211" s="84"/>
      <c r="X211" s="84"/>
      <c r="Y211" s="85"/>
      <c r="AT211" s="18" t="s">
        <v>191</v>
      </c>
      <c r="AU211" s="18" t="s">
        <v>88</v>
      </c>
    </row>
    <row r="212" s="1" customFormat="1">
      <c r="B212" s="39"/>
      <c r="C212" s="40"/>
      <c r="D212" s="232" t="s">
        <v>193</v>
      </c>
      <c r="E212" s="40"/>
      <c r="F212" s="235" t="s">
        <v>279</v>
      </c>
      <c r="G212" s="40"/>
      <c r="H212" s="40"/>
      <c r="I212" s="138"/>
      <c r="J212" s="138"/>
      <c r="K212" s="40"/>
      <c r="L212" s="40"/>
      <c r="M212" s="44"/>
      <c r="N212" s="234"/>
      <c r="O212" s="84"/>
      <c r="P212" s="84"/>
      <c r="Q212" s="84"/>
      <c r="R212" s="84"/>
      <c r="S212" s="84"/>
      <c r="T212" s="84"/>
      <c r="U212" s="84"/>
      <c r="V212" s="84"/>
      <c r="W212" s="84"/>
      <c r="X212" s="84"/>
      <c r="Y212" s="85"/>
      <c r="AT212" s="18" t="s">
        <v>193</v>
      </c>
      <c r="AU212" s="18" t="s">
        <v>88</v>
      </c>
    </row>
    <row r="213" s="12" customFormat="1">
      <c r="B213" s="236"/>
      <c r="C213" s="237"/>
      <c r="D213" s="232" t="s">
        <v>195</v>
      </c>
      <c r="E213" s="238" t="s">
        <v>20</v>
      </c>
      <c r="F213" s="239" t="s">
        <v>298</v>
      </c>
      <c r="G213" s="237"/>
      <c r="H213" s="240">
        <v>5.4500000000000002</v>
      </c>
      <c r="I213" s="241"/>
      <c r="J213" s="241"/>
      <c r="K213" s="237"/>
      <c r="L213" s="237"/>
      <c r="M213" s="242"/>
      <c r="N213" s="243"/>
      <c r="O213" s="244"/>
      <c r="P213" s="244"/>
      <c r="Q213" s="244"/>
      <c r="R213" s="244"/>
      <c r="S213" s="244"/>
      <c r="T213" s="244"/>
      <c r="U213" s="244"/>
      <c r="V213" s="244"/>
      <c r="W213" s="244"/>
      <c r="X213" s="244"/>
      <c r="Y213" s="245"/>
      <c r="AT213" s="246" t="s">
        <v>195</v>
      </c>
      <c r="AU213" s="246" t="s">
        <v>88</v>
      </c>
      <c r="AV213" s="12" t="s">
        <v>88</v>
      </c>
      <c r="AW213" s="12" t="s">
        <v>5</v>
      </c>
      <c r="AX213" s="12" t="s">
        <v>78</v>
      </c>
      <c r="AY213" s="246" t="s">
        <v>183</v>
      </c>
    </row>
    <row r="214" s="13" customFormat="1">
      <c r="B214" s="247"/>
      <c r="C214" s="248"/>
      <c r="D214" s="232" t="s">
        <v>195</v>
      </c>
      <c r="E214" s="249" t="s">
        <v>20</v>
      </c>
      <c r="F214" s="250" t="s">
        <v>197</v>
      </c>
      <c r="G214" s="248"/>
      <c r="H214" s="251">
        <v>5.4500000000000002</v>
      </c>
      <c r="I214" s="252"/>
      <c r="J214" s="252"/>
      <c r="K214" s="248"/>
      <c r="L214" s="248"/>
      <c r="M214" s="253"/>
      <c r="N214" s="254"/>
      <c r="O214" s="255"/>
      <c r="P214" s="255"/>
      <c r="Q214" s="255"/>
      <c r="R214" s="255"/>
      <c r="S214" s="255"/>
      <c r="T214" s="255"/>
      <c r="U214" s="255"/>
      <c r="V214" s="255"/>
      <c r="W214" s="255"/>
      <c r="X214" s="255"/>
      <c r="Y214" s="256"/>
      <c r="AT214" s="257" t="s">
        <v>195</v>
      </c>
      <c r="AU214" s="257" t="s">
        <v>88</v>
      </c>
      <c r="AV214" s="13" t="s">
        <v>129</v>
      </c>
      <c r="AW214" s="13" t="s">
        <v>5</v>
      </c>
      <c r="AX214" s="13" t="s">
        <v>86</v>
      </c>
      <c r="AY214" s="257" t="s">
        <v>183</v>
      </c>
    </row>
    <row r="215" s="1" customFormat="1" ht="24" customHeight="1">
      <c r="B215" s="39"/>
      <c r="C215" s="218" t="s">
        <v>8</v>
      </c>
      <c r="D215" s="260" t="s">
        <v>185</v>
      </c>
      <c r="E215" s="219" t="s">
        <v>316</v>
      </c>
      <c r="F215" s="220" t="s">
        <v>317</v>
      </c>
      <c r="G215" s="221" t="s">
        <v>224</v>
      </c>
      <c r="H215" s="222">
        <v>10.68</v>
      </c>
      <c r="I215" s="223"/>
      <c r="J215" s="223"/>
      <c r="K215" s="224">
        <f>ROUND(P215*H215,2)</f>
        <v>0</v>
      </c>
      <c r="L215" s="220" t="s">
        <v>189</v>
      </c>
      <c r="M215" s="44"/>
      <c r="N215" s="225" t="s">
        <v>20</v>
      </c>
      <c r="O215" s="226" t="s">
        <v>47</v>
      </c>
      <c r="P215" s="227">
        <f>I215+J215</f>
        <v>0</v>
      </c>
      <c r="Q215" s="227">
        <f>ROUND(I215*H215,2)</f>
        <v>0</v>
      </c>
      <c r="R215" s="227">
        <f>ROUND(J215*H215,2)</f>
        <v>0</v>
      </c>
      <c r="S215" s="84"/>
      <c r="T215" s="228">
        <f>S215*H215</f>
        <v>0</v>
      </c>
      <c r="U215" s="228">
        <v>0</v>
      </c>
      <c r="V215" s="228">
        <f>U215*H215</f>
        <v>0</v>
      </c>
      <c r="W215" s="228">
        <v>0</v>
      </c>
      <c r="X215" s="228">
        <f>W215*H215</f>
        <v>0</v>
      </c>
      <c r="Y215" s="229" t="s">
        <v>20</v>
      </c>
      <c r="AR215" s="230" t="s">
        <v>129</v>
      </c>
      <c r="AT215" s="230" t="s">
        <v>185</v>
      </c>
      <c r="AU215" s="230" t="s">
        <v>88</v>
      </c>
      <c r="AY215" s="18" t="s">
        <v>183</v>
      </c>
      <c r="BE215" s="231">
        <f>IF(O215="základní",K215,0)</f>
        <v>0</v>
      </c>
      <c r="BF215" s="231">
        <f>IF(O215="snížená",K215,0)</f>
        <v>0</v>
      </c>
      <c r="BG215" s="231">
        <f>IF(O215="zákl. přenesená",K215,0)</f>
        <v>0</v>
      </c>
      <c r="BH215" s="231">
        <f>IF(O215="sníž. přenesená",K215,0)</f>
        <v>0</v>
      </c>
      <c r="BI215" s="231">
        <f>IF(O215="nulová",K215,0)</f>
        <v>0</v>
      </c>
      <c r="BJ215" s="18" t="s">
        <v>86</v>
      </c>
      <c r="BK215" s="231">
        <f>ROUND(P215*H215,2)</f>
        <v>0</v>
      </c>
      <c r="BL215" s="18" t="s">
        <v>129</v>
      </c>
      <c r="BM215" s="230" t="s">
        <v>318</v>
      </c>
    </row>
    <row r="216" s="1" customFormat="1">
      <c r="B216" s="39"/>
      <c r="C216" s="40"/>
      <c r="D216" s="232" t="s">
        <v>191</v>
      </c>
      <c r="E216" s="40"/>
      <c r="F216" s="233" t="s">
        <v>319</v>
      </c>
      <c r="G216" s="40"/>
      <c r="H216" s="40"/>
      <c r="I216" s="138"/>
      <c r="J216" s="138"/>
      <c r="K216" s="40"/>
      <c r="L216" s="40"/>
      <c r="M216" s="44"/>
      <c r="N216" s="234"/>
      <c r="O216" s="84"/>
      <c r="P216" s="84"/>
      <c r="Q216" s="84"/>
      <c r="R216" s="84"/>
      <c r="S216" s="84"/>
      <c r="T216" s="84"/>
      <c r="U216" s="84"/>
      <c r="V216" s="84"/>
      <c r="W216" s="84"/>
      <c r="X216" s="84"/>
      <c r="Y216" s="85"/>
      <c r="AT216" s="18" t="s">
        <v>191</v>
      </c>
      <c r="AU216" s="18" t="s">
        <v>88</v>
      </c>
    </row>
    <row r="217" s="1" customFormat="1">
      <c r="B217" s="39"/>
      <c r="C217" s="40"/>
      <c r="D217" s="232" t="s">
        <v>193</v>
      </c>
      <c r="E217" s="40"/>
      <c r="F217" s="235" t="s">
        <v>279</v>
      </c>
      <c r="G217" s="40"/>
      <c r="H217" s="40"/>
      <c r="I217" s="138"/>
      <c r="J217" s="138"/>
      <c r="K217" s="40"/>
      <c r="L217" s="40"/>
      <c r="M217" s="44"/>
      <c r="N217" s="234"/>
      <c r="O217" s="84"/>
      <c r="P217" s="84"/>
      <c r="Q217" s="84"/>
      <c r="R217" s="84"/>
      <c r="S217" s="84"/>
      <c r="T217" s="84"/>
      <c r="U217" s="84"/>
      <c r="V217" s="84"/>
      <c r="W217" s="84"/>
      <c r="X217" s="84"/>
      <c r="Y217" s="85"/>
      <c r="AT217" s="18" t="s">
        <v>193</v>
      </c>
      <c r="AU217" s="18" t="s">
        <v>88</v>
      </c>
    </row>
    <row r="218" s="12" customFormat="1">
      <c r="B218" s="236"/>
      <c r="C218" s="237"/>
      <c r="D218" s="232" t="s">
        <v>195</v>
      </c>
      <c r="E218" s="238" t="s">
        <v>20</v>
      </c>
      <c r="F218" s="239" t="s">
        <v>304</v>
      </c>
      <c r="G218" s="237"/>
      <c r="H218" s="240">
        <v>10.68</v>
      </c>
      <c r="I218" s="241"/>
      <c r="J218" s="241"/>
      <c r="K218" s="237"/>
      <c r="L218" s="237"/>
      <c r="M218" s="242"/>
      <c r="N218" s="243"/>
      <c r="O218" s="244"/>
      <c r="P218" s="244"/>
      <c r="Q218" s="244"/>
      <c r="R218" s="244"/>
      <c r="S218" s="244"/>
      <c r="T218" s="244"/>
      <c r="U218" s="244"/>
      <c r="V218" s="244"/>
      <c r="W218" s="244"/>
      <c r="X218" s="244"/>
      <c r="Y218" s="245"/>
      <c r="AT218" s="246" t="s">
        <v>195</v>
      </c>
      <c r="AU218" s="246" t="s">
        <v>88</v>
      </c>
      <c r="AV218" s="12" t="s">
        <v>88</v>
      </c>
      <c r="AW218" s="12" t="s">
        <v>5</v>
      </c>
      <c r="AX218" s="12" t="s">
        <v>78</v>
      </c>
      <c r="AY218" s="246" t="s">
        <v>183</v>
      </c>
    </row>
    <row r="219" s="13" customFormat="1">
      <c r="B219" s="247"/>
      <c r="C219" s="248"/>
      <c r="D219" s="232" t="s">
        <v>195</v>
      </c>
      <c r="E219" s="249" t="s">
        <v>20</v>
      </c>
      <c r="F219" s="250" t="s">
        <v>197</v>
      </c>
      <c r="G219" s="248"/>
      <c r="H219" s="251">
        <v>10.68</v>
      </c>
      <c r="I219" s="252"/>
      <c r="J219" s="252"/>
      <c r="K219" s="248"/>
      <c r="L219" s="248"/>
      <c r="M219" s="253"/>
      <c r="N219" s="254"/>
      <c r="O219" s="255"/>
      <c r="P219" s="255"/>
      <c r="Q219" s="255"/>
      <c r="R219" s="255"/>
      <c r="S219" s="255"/>
      <c r="T219" s="255"/>
      <c r="U219" s="255"/>
      <c r="V219" s="255"/>
      <c r="W219" s="255"/>
      <c r="X219" s="255"/>
      <c r="Y219" s="256"/>
      <c r="AT219" s="257" t="s">
        <v>195</v>
      </c>
      <c r="AU219" s="257" t="s">
        <v>88</v>
      </c>
      <c r="AV219" s="13" t="s">
        <v>129</v>
      </c>
      <c r="AW219" s="13" t="s">
        <v>5</v>
      </c>
      <c r="AX219" s="13" t="s">
        <v>86</v>
      </c>
      <c r="AY219" s="257" t="s">
        <v>183</v>
      </c>
    </row>
    <row r="220" s="1" customFormat="1" ht="24" customHeight="1">
      <c r="B220" s="39"/>
      <c r="C220" s="218" t="s">
        <v>331</v>
      </c>
      <c r="D220" s="218" t="s">
        <v>185</v>
      </c>
      <c r="E220" s="219" t="s">
        <v>686</v>
      </c>
      <c r="F220" s="220" t="s">
        <v>687</v>
      </c>
      <c r="G220" s="221" t="s">
        <v>224</v>
      </c>
      <c r="H220" s="222">
        <v>125</v>
      </c>
      <c r="I220" s="223"/>
      <c r="J220" s="223"/>
      <c r="K220" s="224">
        <f>ROUND(P220*H220,2)</f>
        <v>0</v>
      </c>
      <c r="L220" s="220" t="s">
        <v>189</v>
      </c>
      <c r="M220" s="44"/>
      <c r="N220" s="225" t="s">
        <v>20</v>
      </c>
      <c r="O220" s="226" t="s">
        <v>47</v>
      </c>
      <c r="P220" s="227">
        <f>I220+J220</f>
        <v>0</v>
      </c>
      <c r="Q220" s="227">
        <f>ROUND(I220*H220,2)</f>
        <v>0</v>
      </c>
      <c r="R220" s="227">
        <f>ROUND(J220*H220,2)</f>
        <v>0</v>
      </c>
      <c r="S220" s="84"/>
      <c r="T220" s="228">
        <f>S220*H220</f>
        <v>0</v>
      </c>
      <c r="U220" s="228">
        <v>0</v>
      </c>
      <c r="V220" s="228">
        <f>U220*H220</f>
        <v>0</v>
      </c>
      <c r="W220" s="228">
        <v>0</v>
      </c>
      <c r="X220" s="228">
        <f>W220*H220</f>
        <v>0</v>
      </c>
      <c r="Y220" s="229" t="s">
        <v>20</v>
      </c>
      <c r="AR220" s="230" t="s">
        <v>129</v>
      </c>
      <c r="AT220" s="230" t="s">
        <v>185</v>
      </c>
      <c r="AU220" s="230" t="s">
        <v>88</v>
      </c>
      <c r="AY220" s="18" t="s">
        <v>183</v>
      </c>
      <c r="BE220" s="231">
        <f>IF(O220="základní",K220,0)</f>
        <v>0</v>
      </c>
      <c r="BF220" s="231">
        <f>IF(O220="snížená",K220,0)</f>
        <v>0</v>
      </c>
      <c r="BG220" s="231">
        <f>IF(O220="zákl. přenesená",K220,0)</f>
        <v>0</v>
      </c>
      <c r="BH220" s="231">
        <f>IF(O220="sníž. přenesená",K220,0)</f>
        <v>0</v>
      </c>
      <c r="BI220" s="231">
        <f>IF(O220="nulová",K220,0)</f>
        <v>0</v>
      </c>
      <c r="BJ220" s="18" t="s">
        <v>86</v>
      </c>
      <c r="BK220" s="231">
        <f>ROUND(P220*H220,2)</f>
        <v>0</v>
      </c>
      <c r="BL220" s="18" t="s">
        <v>129</v>
      </c>
      <c r="BM220" s="230" t="s">
        <v>688</v>
      </c>
    </row>
    <row r="221" s="1" customFormat="1">
      <c r="B221" s="39"/>
      <c r="C221" s="40"/>
      <c r="D221" s="232" t="s">
        <v>191</v>
      </c>
      <c r="E221" s="40"/>
      <c r="F221" s="233" t="s">
        <v>689</v>
      </c>
      <c r="G221" s="40"/>
      <c r="H221" s="40"/>
      <c r="I221" s="138"/>
      <c r="J221" s="138"/>
      <c r="K221" s="40"/>
      <c r="L221" s="40"/>
      <c r="M221" s="44"/>
      <c r="N221" s="234"/>
      <c r="O221" s="84"/>
      <c r="P221" s="84"/>
      <c r="Q221" s="84"/>
      <c r="R221" s="84"/>
      <c r="S221" s="84"/>
      <c r="T221" s="84"/>
      <c r="U221" s="84"/>
      <c r="V221" s="84"/>
      <c r="W221" s="84"/>
      <c r="X221" s="84"/>
      <c r="Y221" s="85"/>
      <c r="AT221" s="18" t="s">
        <v>191</v>
      </c>
      <c r="AU221" s="18" t="s">
        <v>88</v>
      </c>
    </row>
    <row r="222" s="1" customFormat="1">
      <c r="B222" s="39"/>
      <c r="C222" s="40"/>
      <c r="D222" s="232" t="s">
        <v>193</v>
      </c>
      <c r="E222" s="40"/>
      <c r="F222" s="235" t="s">
        <v>690</v>
      </c>
      <c r="G222" s="40"/>
      <c r="H222" s="40"/>
      <c r="I222" s="138"/>
      <c r="J222" s="138"/>
      <c r="K222" s="40"/>
      <c r="L222" s="40"/>
      <c r="M222" s="44"/>
      <c r="N222" s="234"/>
      <c r="O222" s="84"/>
      <c r="P222" s="84"/>
      <c r="Q222" s="84"/>
      <c r="R222" s="84"/>
      <c r="S222" s="84"/>
      <c r="T222" s="84"/>
      <c r="U222" s="84"/>
      <c r="V222" s="84"/>
      <c r="W222" s="84"/>
      <c r="X222" s="84"/>
      <c r="Y222" s="85"/>
      <c r="AT222" s="18" t="s">
        <v>193</v>
      </c>
      <c r="AU222" s="18" t="s">
        <v>88</v>
      </c>
    </row>
    <row r="223" s="12" customFormat="1">
      <c r="B223" s="236"/>
      <c r="C223" s="237"/>
      <c r="D223" s="232" t="s">
        <v>195</v>
      </c>
      <c r="E223" s="238" t="s">
        <v>20</v>
      </c>
      <c r="F223" s="239" t="s">
        <v>691</v>
      </c>
      <c r="G223" s="237"/>
      <c r="H223" s="240">
        <v>125</v>
      </c>
      <c r="I223" s="241"/>
      <c r="J223" s="241"/>
      <c r="K223" s="237"/>
      <c r="L223" s="237"/>
      <c r="M223" s="242"/>
      <c r="N223" s="243"/>
      <c r="O223" s="244"/>
      <c r="P223" s="244"/>
      <c r="Q223" s="244"/>
      <c r="R223" s="244"/>
      <c r="S223" s="244"/>
      <c r="T223" s="244"/>
      <c r="U223" s="244"/>
      <c r="V223" s="244"/>
      <c r="W223" s="244"/>
      <c r="X223" s="244"/>
      <c r="Y223" s="245"/>
      <c r="AT223" s="246" t="s">
        <v>195</v>
      </c>
      <c r="AU223" s="246" t="s">
        <v>88</v>
      </c>
      <c r="AV223" s="12" t="s">
        <v>88</v>
      </c>
      <c r="AW223" s="12" t="s">
        <v>5</v>
      </c>
      <c r="AX223" s="12" t="s">
        <v>86</v>
      </c>
      <c r="AY223" s="246" t="s">
        <v>183</v>
      </c>
    </row>
    <row r="224" s="1" customFormat="1" ht="24" customHeight="1">
      <c r="B224" s="39"/>
      <c r="C224" s="218" t="s">
        <v>337</v>
      </c>
      <c r="D224" s="260" t="s">
        <v>185</v>
      </c>
      <c r="E224" s="219" t="s">
        <v>321</v>
      </c>
      <c r="F224" s="220" t="s">
        <v>322</v>
      </c>
      <c r="G224" s="221" t="s">
        <v>224</v>
      </c>
      <c r="H224" s="222">
        <v>125.16</v>
      </c>
      <c r="I224" s="223"/>
      <c r="J224" s="223"/>
      <c r="K224" s="224">
        <f>ROUND(P224*H224,2)</f>
        <v>0</v>
      </c>
      <c r="L224" s="220" t="s">
        <v>189</v>
      </c>
      <c r="M224" s="44"/>
      <c r="N224" s="225" t="s">
        <v>20</v>
      </c>
      <c r="O224" s="226" t="s">
        <v>47</v>
      </c>
      <c r="P224" s="227">
        <f>I224+J224</f>
        <v>0</v>
      </c>
      <c r="Q224" s="227">
        <f>ROUND(I224*H224,2)</f>
        <v>0</v>
      </c>
      <c r="R224" s="227">
        <f>ROUND(J224*H224,2)</f>
        <v>0</v>
      </c>
      <c r="S224" s="84"/>
      <c r="T224" s="228">
        <f>S224*H224</f>
        <v>0</v>
      </c>
      <c r="U224" s="228">
        <v>0</v>
      </c>
      <c r="V224" s="228">
        <f>U224*H224</f>
        <v>0</v>
      </c>
      <c r="W224" s="228">
        <v>0</v>
      </c>
      <c r="X224" s="228">
        <f>W224*H224</f>
        <v>0</v>
      </c>
      <c r="Y224" s="229" t="s">
        <v>20</v>
      </c>
      <c r="AR224" s="230" t="s">
        <v>129</v>
      </c>
      <c r="AT224" s="230" t="s">
        <v>185</v>
      </c>
      <c r="AU224" s="230" t="s">
        <v>88</v>
      </c>
      <c r="AY224" s="18" t="s">
        <v>183</v>
      </c>
      <c r="BE224" s="231">
        <f>IF(O224="základní",K224,0)</f>
        <v>0</v>
      </c>
      <c r="BF224" s="231">
        <f>IF(O224="snížená",K224,0)</f>
        <v>0</v>
      </c>
      <c r="BG224" s="231">
        <f>IF(O224="zákl. přenesená",K224,0)</f>
        <v>0</v>
      </c>
      <c r="BH224" s="231">
        <f>IF(O224="sníž. přenesená",K224,0)</f>
        <v>0</v>
      </c>
      <c r="BI224" s="231">
        <f>IF(O224="nulová",K224,0)</f>
        <v>0</v>
      </c>
      <c r="BJ224" s="18" t="s">
        <v>86</v>
      </c>
      <c r="BK224" s="231">
        <f>ROUND(P224*H224,2)</f>
        <v>0</v>
      </c>
      <c r="BL224" s="18" t="s">
        <v>129</v>
      </c>
      <c r="BM224" s="230" t="s">
        <v>323</v>
      </c>
    </row>
    <row r="225" s="1" customFormat="1">
      <c r="B225" s="39"/>
      <c r="C225" s="40"/>
      <c r="D225" s="232" t="s">
        <v>191</v>
      </c>
      <c r="E225" s="40"/>
      <c r="F225" s="233" t="s">
        <v>324</v>
      </c>
      <c r="G225" s="40"/>
      <c r="H225" s="40"/>
      <c r="I225" s="138"/>
      <c r="J225" s="138"/>
      <c r="K225" s="40"/>
      <c r="L225" s="40"/>
      <c r="M225" s="44"/>
      <c r="N225" s="234"/>
      <c r="O225" s="84"/>
      <c r="P225" s="84"/>
      <c r="Q225" s="84"/>
      <c r="R225" s="84"/>
      <c r="S225" s="84"/>
      <c r="T225" s="84"/>
      <c r="U225" s="84"/>
      <c r="V225" s="84"/>
      <c r="W225" s="84"/>
      <c r="X225" s="84"/>
      <c r="Y225" s="85"/>
      <c r="AT225" s="18" t="s">
        <v>191</v>
      </c>
      <c r="AU225" s="18" t="s">
        <v>88</v>
      </c>
    </row>
    <row r="226" s="1" customFormat="1">
      <c r="B226" s="39"/>
      <c r="C226" s="40"/>
      <c r="D226" s="232" t="s">
        <v>193</v>
      </c>
      <c r="E226" s="40"/>
      <c r="F226" s="235" t="s">
        <v>325</v>
      </c>
      <c r="G226" s="40"/>
      <c r="H226" s="40"/>
      <c r="I226" s="138"/>
      <c r="J226" s="138"/>
      <c r="K226" s="40"/>
      <c r="L226" s="40"/>
      <c r="M226" s="44"/>
      <c r="N226" s="234"/>
      <c r="O226" s="84"/>
      <c r="P226" s="84"/>
      <c r="Q226" s="84"/>
      <c r="R226" s="84"/>
      <c r="S226" s="84"/>
      <c r="T226" s="84"/>
      <c r="U226" s="84"/>
      <c r="V226" s="84"/>
      <c r="W226" s="84"/>
      <c r="X226" s="84"/>
      <c r="Y226" s="85"/>
      <c r="AT226" s="18" t="s">
        <v>193</v>
      </c>
      <c r="AU226" s="18" t="s">
        <v>88</v>
      </c>
    </row>
    <row r="227" s="12" customFormat="1">
      <c r="B227" s="236"/>
      <c r="C227" s="237"/>
      <c r="D227" s="232" t="s">
        <v>195</v>
      </c>
      <c r="E227" s="238" t="s">
        <v>20</v>
      </c>
      <c r="F227" s="239" t="s">
        <v>326</v>
      </c>
      <c r="G227" s="237"/>
      <c r="H227" s="240">
        <v>125.16</v>
      </c>
      <c r="I227" s="241"/>
      <c r="J227" s="241"/>
      <c r="K227" s="237"/>
      <c r="L227" s="237"/>
      <c r="M227" s="242"/>
      <c r="N227" s="243"/>
      <c r="O227" s="244"/>
      <c r="P227" s="244"/>
      <c r="Q227" s="244"/>
      <c r="R227" s="244"/>
      <c r="S227" s="244"/>
      <c r="T227" s="244"/>
      <c r="U227" s="244"/>
      <c r="V227" s="244"/>
      <c r="W227" s="244"/>
      <c r="X227" s="244"/>
      <c r="Y227" s="245"/>
      <c r="AT227" s="246" t="s">
        <v>195</v>
      </c>
      <c r="AU227" s="246" t="s">
        <v>88</v>
      </c>
      <c r="AV227" s="12" t="s">
        <v>88</v>
      </c>
      <c r="AW227" s="12" t="s">
        <v>5</v>
      </c>
      <c r="AX227" s="12" t="s">
        <v>78</v>
      </c>
      <c r="AY227" s="246" t="s">
        <v>183</v>
      </c>
    </row>
    <row r="228" s="13" customFormat="1">
      <c r="B228" s="247"/>
      <c r="C228" s="248"/>
      <c r="D228" s="232" t="s">
        <v>195</v>
      </c>
      <c r="E228" s="249" t="s">
        <v>20</v>
      </c>
      <c r="F228" s="250" t="s">
        <v>197</v>
      </c>
      <c r="G228" s="248"/>
      <c r="H228" s="251">
        <v>125.16</v>
      </c>
      <c r="I228" s="252"/>
      <c r="J228" s="252"/>
      <c r="K228" s="248"/>
      <c r="L228" s="248"/>
      <c r="M228" s="253"/>
      <c r="N228" s="254"/>
      <c r="O228" s="255"/>
      <c r="P228" s="255"/>
      <c r="Q228" s="255"/>
      <c r="R228" s="255"/>
      <c r="S228" s="255"/>
      <c r="T228" s="255"/>
      <c r="U228" s="255"/>
      <c r="V228" s="255"/>
      <c r="W228" s="255"/>
      <c r="X228" s="255"/>
      <c r="Y228" s="256"/>
      <c r="AT228" s="257" t="s">
        <v>195</v>
      </c>
      <c r="AU228" s="257" t="s">
        <v>88</v>
      </c>
      <c r="AV228" s="13" t="s">
        <v>129</v>
      </c>
      <c r="AW228" s="13" t="s">
        <v>5</v>
      </c>
      <c r="AX228" s="13" t="s">
        <v>86</v>
      </c>
      <c r="AY228" s="257" t="s">
        <v>183</v>
      </c>
    </row>
    <row r="229" s="1" customFormat="1" ht="24" customHeight="1">
      <c r="B229" s="39"/>
      <c r="C229" s="218" t="s">
        <v>343</v>
      </c>
      <c r="D229" s="260" t="s">
        <v>185</v>
      </c>
      <c r="E229" s="219" t="s">
        <v>327</v>
      </c>
      <c r="F229" s="220" t="s">
        <v>328</v>
      </c>
      <c r="G229" s="221" t="s">
        <v>224</v>
      </c>
      <c r="H229" s="222">
        <v>62.579999999999998</v>
      </c>
      <c r="I229" s="223"/>
      <c r="J229" s="223"/>
      <c r="K229" s="224">
        <f>ROUND(P229*H229,2)</f>
        <v>0</v>
      </c>
      <c r="L229" s="220" t="s">
        <v>189</v>
      </c>
      <c r="M229" s="44"/>
      <c r="N229" s="225" t="s">
        <v>20</v>
      </c>
      <c r="O229" s="226" t="s">
        <v>47</v>
      </c>
      <c r="P229" s="227">
        <f>I229+J229</f>
        <v>0</v>
      </c>
      <c r="Q229" s="227">
        <f>ROUND(I229*H229,2)</f>
        <v>0</v>
      </c>
      <c r="R229" s="227">
        <f>ROUND(J229*H229,2)</f>
        <v>0</v>
      </c>
      <c r="S229" s="84"/>
      <c r="T229" s="228">
        <f>S229*H229</f>
        <v>0</v>
      </c>
      <c r="U229" s="228">
        <v>0</v>
      </c>
      <c r="V229" s="228">
        <f>U229*H229</f>
        <v>0</v>
      </c>
      <c r="W229" s="228">
        <v>0</v>
      </c>
      <c r="X229" s="228">
        <f>W229*H229</f>
        <v>0</v>
      </c>
      <c r="Y229" s="229" t="s">
        <v>20</v>
      </c>
      <c r="AR229" s="230" t="s">
        <v>129</v>
      </c>
      <c r="AT229" s="230" t="s">
        <v>185</v>
      </c>
      <c r="AU229" s="230" t="s">
        <v>88</v>
      </c>
      <c r="AY229" s="18" t="s">
        <v>183</v>
      </c>
      <c r="BE229" s="231">
        <f>IF(O229="základní",K229,0)</f>
        <v>0</v>
      </c>
      <c r="BF229" s="231">
        <f>IF(O229="snížená",K229,0)</f>
        <v>0</v>
      </c>
      <c r="BG229" s="231">
        <f>IF(O229="zákl. přenesená",K229,0)</f>
        <v>0</v>
      </c>
      <c r="BH229" s="231">
        <f>IF(O229="sníž. přenesená",K229,0)</f>
        <v>0</v>
      </c>
      <c r="BI229" s="231">
        <f>IF(O229="nulová",K229,0)</f>
        <v>0</v>
      </c>
      <c r="BJ229" s="18" t="s">
        <v>86</v>
      </c>
      <c r="BK229" s="231">
        <f>ROUND(P229*H229,2)</f>
        <v>0</v>
      </c>
      <c r="BL229" s="18" t="s">
        <v>129</v>
      </c>
      <c r="BM229" s="230" t="s">
        <v>329</v>
      </c>
    </row>
    <row r="230" s="1" customFormat="1">
      <c r="B230" s="39"/>
      <c r="C230" s="40"/>
      <c r="D230" s="232" t="s">
        <v>191</v>
      </c>
      <c r="E230" s="40"/>
      <c r="F230" s="233" t="s">
        <v>330</v>
      </c>
      <c r="G230" s="40"/>
      <c r="H230" s="40"/>
      <c r="I230" s="138"/>
      <c r="J230" s="138"/>
      <c r="K230" s="40"/>
      <c r="L230" s="40"/>
      <c r="M230" s="44"/>
      <c r="N230" s="234"/>
      <c r="O230" s="84"/>
      <c r="P230" s="84"/>
      <c r="Q230" s="84"/>
      <c r="R230" s="84"/>
      <c r="S230" s="84"/>
      <c r="T230" s="84"/>
      <c r="U230" s="84"/>
      <c r="V230" s="84"/>
      <c r="W230" s="84"/>
      <c r="X230" s="84"/>
      <c r="Y230" s="85"/>
      <c r="AT230" s="18" t="s">
        <v>191</v>
      </c>
      <c r="AU230" s="18" t="s">
        <v>88</v>
      </c>
    </row>
    <row r="231" s="1" customFormat="1">
      <c r="B231" s="39"/>
      <c r="C231" s="40"/>
      <c r="D231" s="232" t="s">
        <v>193</v>
      </c>
      <c r="E231" s="40"/>
      <c r="F231" s="235" t="s">
        <v>325</v>
      </c>
      <c r="G231" s="40"/>
      <c r="H231" s="40"/>
      <c r="I231" s="138"/>
      <c r="J231" s="138"/>
      <c r="K231" s="40"/>
      <c r="L231" s="40"/>
      <c r="M231" s="44"/>
      <c r="N231" s="234"/>
      <c r="O231" s="84"/>
      <c r="P231" s="84"/>
      <c r="Q231" s="84"/>
      <c r="R231" s="84"/>
      <c r="S231" s="84"/>
      <c r="T231" s="84"/>
      <c r="U231" s="84"/>
      <c r="V231" s="84"/>
      <c r="W231" s="84"/>
      <c r="X231" s="84"/>
      <c r="Y231" s="85"/>
      <c r="AT231" s="18" t="s">
        <v>193</v>
      </c>
      <c r="AU231" s="18" t="s">
        <v>88</v>
      </c>
    </row>
    <row r="232" s="12" customFormat="1">
      <c r="B232" s="236"/>
      <c r="C232" s="237"/>
      <c r="D232" s="232" t="s">
        <v>195</v>
      </c>
      <c r="E232" s="238" t="s">
        <v>20</v>
      </c>
      <c r="F232" s="239" t="s">
        <v>692</v>
      </c>
      <c r="G232" s="237"/>
      <c r="H232" s="240">
        <v>62.579999999999998</v>
      </c>
      <c r="I232" s="241"/>
      <c r="J232" s="241"/>
      <c r="K232" s="237"/>
      <c r="L232" s="237"/>
      <c r="M232" s="242"/>
      <c r="N232" s="243"/>
      <c r="O232" s="244"/>
      <c r="P232" s="244"/>
      <c r="Q232" s="244"/>
      <c r="R232" s="244"/>
      <c r="S232" s="244"/>
      <c r="T232" s="244"/>
      <c r="U232" s="244"/>
      <c r="V232" s="244"/>
      <c r="W232" s="244"/>
      <c r="X232" s="244"/>
      <c r="Y232" s="245"/>
      <c r="AT232" s="246" t="s">
        <v>195</v>
      </c>
      <c r="AU232" s="246" t="s">
        <v>88</v>
      </c>
      <c r="AV232" s="12" t="s">
        <v>88</v>
      </c>
      <c r="AW232" s="12" t="s">
        <v>5</v>
      </c>
      <c r="AX232" s="12" t="s">
        <v>78</v>
      </c>
      <c r="AY232" s="246" t="s">
        <v>183</v>
      </c>
    </row>
    <row r="233" s="13" customFormat="1">
      <c r="B233" s="247"/>
      <c r="C233" s="248"/>
      <c r="D233" s="232" t="s">
        <v>195</v>
      </c>
      <c r="E233" s="249" t="s">
        <v>20</v>
      </c>
      <c r="F233" s="250" t="s">
        <v>197</v>
      </c>
      <c r="G233" s="248"/>
      <c r="H233" s="251">
        <v>62.579999999999998</v>
      </c>
      <c r="I233" s="252"/>
      <c r="J233" s="252"/>
      <c r="K233" s="248"/>
      <c r="L233" s="248"/>
      <c r="M233" s="253"/>
      <c r="N233" s="254"/>
      <c r="O233" s="255"/>
      <c r="P233" s="255"/>
      <c r="Q233" s="255"/>
      <c r="R233" s="255"/>
      <c r="S233" s="255"/>
      <c r="T233" s="255"/>
      <c r="U233" s="255"/>
      <c r="V233" s="255"/>
      <c r="W233" s="255"/>
      <c r="X233" s="255"/>
      <c r="Y233" s="256"/>
      <c r="AT233" s="257" t="s">
        <v>195</v>
      </c>
      <c r="AU233" s="257" t="s">
        <v>88</v>
      </c>
      <c r="AV233" s="13" t="s">
        <v>129</v>
      </c>
      <c r="AW233" s="13" t="s">
        <v>5</v>
      </c>
      <c r="AX233" s="13" t="s">
        <v>86</v>
      </c>
      <c r="AY233" s="257" t="s">
        <v>183</v>
      </c>
    </row>
    <row r="234" s="1" customFormat="1" ht="24" customHeight="1">
      <c r="B234" s="39"/>
      <c r="C234" s="218" t="s">
        <v>348</v>
      </c>
      <c r="D234" s="260" t="s">
        <v>185</v>
      </c>
      <c r="E234" s="219" t="s">
        <v>338</v>
      </c>
      <c r="F234" s="220" t="s">
        <v>339</v>
      </c>
      <c r="G234" s="221" t="s">
        <v>200</v>
      </c>
      <c r="H234" s="222">
        <v>31</v>
      </c>
      <c r="I234" s="223"/>
      <c r="J234" s="223"/>
      <c r="K234" s="224">
        <f>ROUND(P234*H234,2)</f>
        <v>0</v>
      </c>
      <c r="L234" s="220" t="s">
        <v>189</v>
      </c>
      <c r="M234" s="44"/>
      <c r="N234" s="225" t="s">
        <v>20</v>
      </c>
      <c r="O234" s="226" t="s">
        <v>47</v>
      </c>
      <c r="P234" s="227">
        <f>I234+J234</f>
        <v>0</v>
      </c>
      <c r="Q234" s="227">
        <f>ROUND(I234*H234,2)</f>
        <v>0</v>
      </c>
      <c r="R234" s="227">
        <f>ROUND(J234*H234,2)</f>
        <v>0</v>
      </c>
      <c r="S234" s="84"/>
      <c r="T234" s="228">
        <f>S234*H234</f>
        <v>0</v>
      </c>
      <c r="U234" s="228">
        <v>0</v>
      </c>
      <c r="V234" s="228">
        <f>U234*H234</f>
        <v>0</v>
      </c>
      <c r="W234" s="228">
        <v>0</v>
      </c>
      <c r="X234" s="228">
        <f>W234*H234</f>
        <v>0</v>
      </c>
      <c r="Y234" s="229" t="s">
        <v>20</v>
      </c>
      <c r="AR234" s="230" t="s">
        <v>129</v>
      </c>
      <c r="AT234" s="230" t="s">
        <v>185</v>
      </c>
      <c r="AU234" s="230" t="s">
        <v>88</v>
      </c>
      <c r="AY234" s="18" t="s">
        <v>183</v>
      </c>
      <c r="BE234" s="231">
        <f>IF(O234="základní",K234,0)</f>
        <v>0</v>
      </c>
      <c r="BF234" s="231">
        <f>IF(O234="snížená",K234,0)</f>
        <v>0</v>
      </c>
      <c r="BG234" s="231">
        <f>IF(O234="zákl. přenesená",K234,0)</f>
        <v>0</v>
      </c>
      <c r="BH234" s="231">
        <f>IF(O234="sníž. přenesená",K234,0)</f>
        <v>0</v>
      </c>
      <c r="BI234" s="231">
        <f>IF(O234="nulová",K234,0)</f>
        <v>0</v>
      </c>
      <c r="BJ234" s="18" t="s">
        <v>86</v>
      </c>
      <c r="BK234" s="231">
        <f>ROUND(P234*H234,2)</f>
        <v>0</v>
      </c>
      <c r="BL234" s="18" t="s">
        <v>129</v>
      </c>
      <c r="BM234" s="230" t="s">
        <v>340</v>
      </c>
    </row>
    <row r="235" s="1" customFormat="1">
      <c r="B235" s="39"/>
      <c r="C235" s="40"/>
      <c r="D235" s="232" t="s">
        <v>191</v>
      </c>
      <c r="E235" s="40"/>
      <c r="F235" s="233" t="s">
        <v>341</v>
      </c>
      <c r="G235" s="40"/>
      <c r="H235" s="40"/>
      <c r="I235" s="138"/>
      <c r="J235" s="138"/>
      <c r="K235" s="40"/>
      <c r="L235" s="40"/>
      <c r="M235" s="44"/>
      <c r="N235" s="234"/>
      <c r="O235" s="84"/>
      <c r="P235" s="84"/>
      <c r="Q235" s="84"/>
      <c r="R235" s="84"/>
      <c r="S235" s="84"/>
      <c r="T235" s="84"/>
      <c r="U235" s="84"/>
      <c r="V235" s="84"/>
      <c r="W235" s="84"/>
      <c r="X235" s="84"/>
      <c r="Y235" s="85"/>
      <c r="AT235" s="18" t="s">
        <v>191</v>
      </c>
      <c r="AU235" s="18" t="s">
        <v>88</v>
      </c>
    </row>
    <row r="236" s="1" customFormat="1">
      <c r="B236" s="39"/>
      <c r="C236" s="40"/>
      <c r="D236" s="232" t="s">
        <v>193</v>
      </c>
      <c r="E236" s="40"/>
      <c r="F236" s="235" t="s">
        <v>342</v>
      </c>
      <c r="G236" s="40"/>
      <c r="H236" s="40"/>
      <c r="I236" s="138"/>
      <c r="J236" s="138"/>
      <c r="K236" s="40"/>
      <c r="L236" s="40"/>
      <c r="M236" s="44"/>
      <c r="N236" s="234"/>
      <c r="O236" s="84"/>
      <c r="P236" s="84"/>
      <c r="Q236" s="84"/>
      <c r="R236" s="84"/>
      <c r="S236" s="84"/>
      <c r="T236" s="84"/>
      <c r="U236" s="84"/>
      <c r="V236" s="84"/>
      <c r="W236" s="84"/>
      <c r="X236" s="84"/>
      <c r="Y236" s="85"/>
      <c r="AT236" s="18" t="s">
        <v>193</v>
      </c>
      <c r="AU236" s="18" t="s">
        <v>88</v>
      </c>
    </row>
    <row r="237" s="12" customFormat="1">
      <c r="B237" s="236"/>
      <c r="C237" s="237"/>
      <c r="D237" s="232" t="s">
        <v>195</v>
      </c>
      <c r="E237" s="238" t="s">
        <v>20</v>
      </c>
      <c r="F237" s="239" t="s">
        <v>121</v>
      </c>
      <c r="G237" s="237"/>
      <c r="H237" s="240">
        <v>31</v>
      </c>
      <c r="I237" s="241"/>
      <c r="J237" s="241"/>
      <c r="K237" s="237"/>
      <c r="L237" s="237"/>
      <c r="M237" s="242"/>
      <c r="N237" s="243"/>
      <c r="O237" s="244"/>
      <c r="P237" s="244"/>
      <c r="Q237" s="244"/>
      <c r="R237" s="244"/>
      <c r="S237" s="244"/>
      <c r="T237" s="244"/>
      <c r="U237" s="244"/>
      <c r="V237" s="244"/>
      <c r="W237" s="244"/>
      <c r="X237" s="244"/>
      <c r="Y237" s="245"/>
      <c r="AT237" s="246" t="s">
        <v>195</v>
      </c>
      <c r="AU237" s="246" t="s">
        <v>88</v>
      </c>
      <c r="AV237" s="12" t="s">
        <v>88</v>
      </c>
      <c r="AW237" s="12" t="s">
        <v>5</v>
      </c>
      <c r="AX237" s="12" t="s">
        <v>78</v>
      </c>
      <c r="AY237" s="246" t="s">
        <v>183</v>
      </c>
    </row>
    <row r="238" s="13" customFormat="1">
      <c r="B238" s="247"/>
      <c r="C238" s="248"/>
      <c r="D238" s="232" t="s">
        <v>195</v>
      </c>
      <c r="E238" s="249" t="s">
        <v>20</v>
      </c>
      <c r="F238" s="250" t="s">
        <v>197</v>
      </c>
      <c r="G238" s="248"/>
      <c r="H238" s="251">
        <v>31</v>
      </c>
      <c r="I238" s="252"/>
      <c r="J238" s="252"/>
      <c r="K238" s="248"/>
      <c r="L238" s="248"/>
      <c r="M238" s="253"/>
      <c r="N238" s="254"/>
      <c r="O238" s="255"/>
      <c r="P238" s="255"/>
      <c r="Q238" s="255"/>
      <c r="R238" s="255"/>
      <c r="S238" s="255"/>
      <c r="T238" s="255"/>
      <c r="U238" s="255"/>
      <c r="V238" s="255"/>
      <c r="W238" s="255"/>
      <c r="X238" s="255"/>
      <c r="Y238" s="256"/>
      <c r="AT238" s="257" t="s">
        <v>195</v>
      </c>
      <c r="AU238" s="257" t="s">
        <v>88</v>
      </c>
      <c r="AV238" s="13" t="s">
        <v>129</v>
      </c>
      <c r="AW238" s="13" t="s">
        <v>5</v>
      </c>
      <c r="AX238" s="13" t="s">
        <v>86</v>
      </c>
      <c r="AY238" s="257" t="s">
        <v>183</v>
      </c>
    </row>
    <row r="239" s="1" customFormat="1" ht="24" customHeight="1">
      <c r="B239" s="39"/>
      <c r="C239" s="218" t="s">
        <v>353</v>
      </c>
      <c r="D239" s="260" t="s">
        <v>185</v>
      </c>
      <c r="E239" s="219" t="s">
        <v>344</v>
      </c>
      <c r="F239" s="220" t="s">
        <v>345</v>
      </c>
      <c r="G239" s="221" t="s">
        <v>200</v>
      </c>
      <c r="H239" s="222">
        <v>19</v>
      </c>
      <c r="I239" s="223"/>
      <c r="J239" s="223"/>
      <c r="K239" s="224">
        <f>ROUND(P239*H239,2)</f>
        <v>0</v>
      </c>
      <c r="L239" s="220" t="s">
        <v>189</v>
      </c>
      <c r="M239" s="44"/>
      <c r="N239" s="225" t="s">
        <v>20</v>
      </c>
      <c r="O239" s="226" t="s">
        <v>47</v>
      </c>
      <c r="P239" s="227">
        <f>I239+J239</f>
        <v>0</v>
      </c>
      <c r="Q239" s="227">
        <f>ROUND(I239*H239,2)</f>
        <v>0</v>
      </c>
      <c r="R239" s="227">
        <f>ROUND(J239*H239,2)</f>
        <v>0</v>
      </c>
      <c r="S239" s="84"/>
      <c r="T239" s="228">
        <f>S239*H239</f>
        <v>0</v>
      </c>
      <c r="U239" s="228">
        <v>0</v>
      </c>
      <c r="V239" s="228">
        <f>U239*H239</f>
        <v>0</v>
      </c>
      <c r="W239" s="228">
        <v>0</v>
      </c>
      <c r="X239" s="228">
        <f>W239*H239</f>
        <v>0</v>
      </c>
      <c r="Y239" s="229" t="s">
        <v>20</v>
      </c>
      <c r="AR239" s="230" t="s">
        <v>129</v>
      </c>
      <c r="AT239" s="230" t="s">
        <v>185</v>
      </c>
      <c r="AU239" s="230" t="s">
        <v>88</v>
      </c>
      <c r="AY239" s="18" t="s">
        <v>183</v>
      </c>
      <c r="BE239" s="231">
        <f>IF(O239="základní",K239,0)</f>
        <v>0</v>
      </c>
      <c r="BF239" s="231">
        <f>IF(O239="snížená",K239,0)</f>
        <v>0</v>
      </c>
      <c r="BG239" s="231">
        <f>IF(O239="zákl. přenesená",K239,0)</f>
        <v>0</v>
      </c>
      <c r="BH239" s="231">
        <f>IF(O239="sníž. přenesená",K239,0)</f>
        <v>0</v>
      </c>
      <c r="BI239" s="231">
        <f>IF(O239="nulová",K239,0)</f>
        <v>0</v>
      </c>
      <c r="BJ239" s="18" t="s">
        <v>86</v>
      </c>
      <c r="BK239" s="231">
        <f>ROUND(P239*H239,2)</f>
        <v>0</v>
      </c>
      <c r="BL239" s="18" t="s">
        <v>129</v>
      </c>
      <c r="BM239" s="230" t="s">
        <v>346</v>
      </c>
    </row>
    <row r="240" s="1" customFormat="1">
      <c r="B240" s="39"/>
      <c r="C240" s="40"/>
      <c r="D240" s="232" t="s">
        <v>191</v>
      </c>
      <c r="E240" s="40"/>
      <c r="F240" s="233" t="s">
        <v>347</v>
      </c>
      <c r="G240" s="40"/>
      <c r="H240" s="40"/>
      <c r="I240" s="138"/>
      <c r="J240" s="138"/>
      <c r="K240" s="40"/>
      <c r="L240" s="40"/>
      <c r="M240" s="44"/>
      <c r="N240" s="234"/>
      <c r="O240" s="84"/>
      <c r="P240" s="84"/>
      <c r="Q240" s="84"/>
      <c r="R240" s="84"/>
      <c r="S240" s="84"/>
      <c r="T240" s="84"/>
      <c r="U240" s="84"/>
      <c r="V240" s="84"/>
      <c r="W240" s="84"/>
      <c r="X240" s="84"/>
      <c r="Y240" s="85"/>
      <c r="AT240" s="18" t="s">
        <v>191</v>
      </c>
      <c r="AU240" s="18" t="s">
        <v>88</v>
      </c>
    </row>
    <row r="241" s="1" customFormat="1">
      <c r="B241" s="39"/>
      <c r="C241" s="40"/>
      <c r="D241" s="232" t="s">
        <v>193</v>
      </c>
      <c r="E241" s="40"/>
      <c r="F241" s="235" t="s">
        <v>342</v>
      </c>
      <c r="G241" s="40"/>
      <c r="H241" s="40"/>
      <c r="I241" s="138"/>
      <c r="J241" s="138"/>
      <c r="K241" s="40"/>
      <c r="L241" s="40"/>
      <c r="M241" s="44"/>
      <c r="N241" s="234"/>
      <c r="O241" s="84"/>
      <c r="P241" s="84"/>
      <c r="Q241" s="84"/>
      <c r="R241" s="84"/>
      <c r="S241" s="84"/>
      <c r="T241" s="84"/>
      <c r="U241" s="84"/>
      <c r="V241" s="84"/>
      <c r="W241" s="84"/>
      <c r="X241" s="84"/>
      <c r="Y241" s="85"/>
      <c r="AT241" s="18" t="s">
        <v>193</v>
      </c>
      <c r="AU241" s="18" t="s">
        <v>88</v>
      </c>
    </row>
    <row r="242" s="12" customFormat="1">
      <c r="B242" s="236"/>
      <c r="C242" s="237"/>
      <c r="D242" s="232" t="s">
        <v>195</v>
      </c>
      <c r="E242" s="238" t="s">
        <v>20</v>
      </c>
      <c r="F242" s="239" t="s">
        <v>124</v>
      </c>
      <c r="G242" s="237"/>
      <c r="H242" s="240">
        <v>19</v>
      </c>
      <c r="I242" s="241"/>
      <c r="J242" s="241"/>
      <c r="K242" s="237"/>
      <c r="L242" s="237"/>
      <c r="M242" s="242"/>
      <c r="N242" s="243"/>
      <c r="O242" s="244"/>
      <c r="P242" s="244"/>
      <c r="Q242" s="244"/>
      <c r="R242" s="244"/>
      <c r="S242" s="244"/>
      <c r="T242" s="244"/>
      <c r="U242" s="244"/>
      <c r="V242" s="244"/>
      <c r="W242" s="244"/>
      <c r="X242" s="244"/>
      <c r="Y242" s="245"/>
      <c r="AT242" s="246" t="s">
        <v>195</v>
      </c>
      <c r="AU242" s="246" t="s">
        <v>88</v>
      </c>
      <c r="AV242" s="12" t="s">
        <v>88</v>
      </c>
      <c r="AW242" s="12" t="s">
        <v>5</v>
      </c>
      <c r="AX242" s="12" t="s">
        <v>78</v>
      </c>
      <c r="AY242" s="246" t="s">
        <v>183</v>
      </c>
    </row>
    <row r="243" s="13" customFormat="1">
      <c r="B243" s="247"/>
      <c r="C243" s="248"/>
      <c r="D243" s="232" t="s">
        <v>195</v>
      </c>
      <c r="E243" s="249" t="s">
        <v>20</v>
      </c>
      <c r="F243" s="250" t="s">
        <v>197</v>
      </c>
      <c r="G243" s="248"/>
      <c r="H243" s="251">
        <v>19</v>
      </c>
      <c r="I243" s="252"/>
      <c r="J243" s="252"/>
      <c r="K243" s="248"/>
      <c r="L243" s="248"/>
      <c r="M243" s="253"/>
      <c r="N243" s="254"/>
      <c r="O243" s="255"/>
      <c r="P243" s="255"/>
      <c r="Q243" s="255"/>
      <c r="R243" s="255"/>
      <c r="S243" s="255"/>
      <c r="T243" s="255"/>
      <c r="U243" s="255"/>
      <c r="V243" s="255"/>
      <c r="W243" s="255"/>
      <c r="X243" s="255"/>
      <c r="Y243" s="256"/>
      <c r="AT243" s="257" t="s">
        <v>195</v>
      </c>
      <c r="AU243" s="257" t="s">
        <v>88</v>
      </c>
      <c r="AV243" s="13" t="s">
        <v>129</v>
      </c>
      <c r="AW243" s="13" t="s">
        <v>5</v>
      </c>
      <c r="AX243" s="13" t="s">
        <v>86</v>
      </c>
      <c r="AY243" s="257" t="s">
        <v>183</v>
      </c>
    </row>
    <row r="244" s="1" customFormat="1" ht="24" customHeight="1">
      <c r="B244" s="39"/>
      <c r="C244" s="218" t="s">
        <v>358</v>
      </c>
      <c r="D244" s="260" t="s">
        <v>185</v>
      </c>
      <c r="E244" s="219" t="s">
        <v>349</v>
      </c>
      <c r="F244" s="220" t="s">
        <v>350</v>
      </c>
      <c r="G244" s="221" t="s">
        <v>200</v>
      </c>
      <c r="H244" s="222">
        <v>12</v>
      </c>
      <c r="I244" s="223"/>
      <c r="J244" s="223"/>
      <c r="K244" s="224">
        <f>ROUND(P244*H244,2)</f>
        <v>0</v>
      </c>
      <c r="L244" s="220" t="s">
        <v>189</v>
      </c>
      <c r="M244" s="44"/>
      <c r="N244" s="225" t="s">
        <v>20</v>
      </c>
      <c r="O244" s="226" t="s">
        <v>47</v>
      </c>
      <c r="P244" s="227">
        <f>I244+J244</f>
        <v>0</v>
      </c>
      <c r="Q244" s="227">
        <f>ROUND(I244*H244,2)</f>
        <v>0</v>
      </c>
      <c r="R244" s="227">
        <f>ROUND(J244*H244,2)</f>
        <v>0</v>
      </c>
      <c r="S244" s="84"/>
      <c r="T244" s="228">
        <f>S244*H244</f>
        <v>0</v>
      </c>
      <c r="U244" s="228">
        <v>0</v>
      </c>
      <c r="V244" s="228">
        <f>U244*H244</f>
        <v>0</v>
      </c>
      <c r="W244" s="228">
        <v>0</v>
      </c>
      <c r="X244" s="228">
        <f>W244*H244</f>
        <v>0</v>
      </c>
      <c r="Y244" s="229" t="s">
        <v>20</v>
      </c>
      <c r="AR244" s="230" t="s">
        <v>129</v>
      </c>
      <c r="AT244" s="230" t="s">
        <v>185</v>
      </c>
      <c r="AU244" s="230" t="s">
        <v>88</v>
      </c>
      <c r="AY244" s="18" t="s">
        <v>183</v>
      </c>
      <c r="BE244" s="231">
        <f>IF(O244="základní",K244,0)</f>
        <v>0</v>
      </c>
      <c r="BF244" s="231">
        <f>IF(O244="snížená",K244,0)</f>
        <v>0</v>
      </c>
      <c r="BG244" s="231">
        <f>IF(O244="zákl. přenesená",K244,0)</f>
        <v>0</v>
      </c>
      <c r="BH244" s="231">
        <f>IF(O244="sníž. přenesená",K244,0)</f>
        <v>0</v>
      </c>
      <c r="BI244" s="231">
        <f>IF(O244="nulová",K244,0)</f>
        <v>0</v>
      </c>
      <c r="BJ244" s="18" t="s">
        <v>86</v>
      </c>
      <c r="BK244" s="231">
        <f>ROUND(P244*H244,2)</f>
        <v>0</v>
      </c>
      <c r="BL244" s="18" t="s">
        <v>129</v>
      </c>
      <c r="BM244" s="230" t="s">
        <v>351</v>
      </c>
    </row>
    <row r="245" s="1" customFormat="1">
      <c r="B245" s="39"/>
      <c r="C245" s="40"/>
      <c r="D245" s="232" t="s">
        <v>191</v>
      </c>
      <c r="E245" s="40"/>
      <c r="F245" s="233" t="s">
        <v>352</v>
      </c>
      <c r="G245" s="40"/>
      <c r="H245" s="40"/>
      <c r="I245" s="138"/>
      <c r="J245" s="138"/>
      <c r="K245" s="40"/>
      <c r="L245" s="40"/>
      <c r="M245" s="44"/>
      <c r="N245" s="234"/>
      <c r="O245" s="84"/>
      <c r="P245" s="84"/>
      <c r="Q245" s="84"/>
      <c r="R245" s="84"/>
      <c r="S245" s="84"/>
      <c r="T245" s="84"/>
      <c r="U245" s="84"/>
      <c r="V245" s="84"/>
      <c r="W245" s="84"/>
      <c r="X245" s="84"/>
      <c r="Y245" s="85"/>
      <c r="AT245" s="18" t="s">
        <v>191</v>
      </c>
      <c r="AU245" s="18" t="s">
        <v>88</v>
      </c>
    </row>
    <row r="246" s="1" customFormat="1">
      <c r="B246" s="39"/>
      <c r="C246" s="40"/>
      <c r="D246" s="232" t="s">
        <v>193</v>
      </c>
      <c r="E246" s="40"/>
      <c r="F246" s="235" t="s">
        <v>342</v>
      </c>
      <c r="G246" s="40"/>
      <c r="H246" s="40"/>
      <c r="I246" s="138"/>
      <c r="J246" s="138"/>
      <c r="K246" s="40"/>
      <c r="L246" s="40"/>
      <c r="M246" s="44"/>
      <c r="N246" s="234"/>
      <c r="O246" s="84"/>
      <c r="P246" s="84"/>
      <c r="Q246" s="84"/>
      <c r="R246" s="84"/>
      <c r="S246" s="84"/>
      <c r="T246" s="84"/>
      <c r="U246" s="84"/>
      <c r="V246" s="84"/>
      <c r="W246" s="84"/>
      <c r="X246" s="84"/>
      <c r="Y246" s="85"/>
      <c r="AT246" s="18" t="s">
        <v>193</v>
      </c>
      <c r="AU246" s="18" t="s">
        <v>88</v>
      </c>
    </row>
    <row r="247" s="12" customFormat="1">
      <c r="B247" s="236"/>
      <c r="C247" s="237"/>
      <c r="D247" s="232" t="s">
        <v>195</v>
      </c>
      <c r="E247" s="238" t="s">
        <v>20</v>
      </c>
      <c r="F247" s="239" t="s">
        <v>126</v>
      </c>
      <c r="G247" s="237"/>
      <c r="H247" s="240">
        <v>12</v>
      </c>
      <c r="I247" s="241"/>
      <c r="J247" s="241"/>
      <c r="K247" s="237"/>
      <c r="L247" s="237"/>
      <c r="M247" s="242"/>
      <c r="N247" s="243"/>
      <c r="O247" s="244"/>
      <c r="P247" s="244"/>
      <c r="Q247" s="244"/>
      <c r="R247" s="244"/>
      <c r="S247" s="244"/>
      <c r="T247" s="244"/>
      <c r="U247" s="244"/>
      <c r="V247" s="244"/>
      <c r="W247" s="244"/>
      <c r="X247" s="244"/>
      <c r="Y247" s="245"/>
      <c r="AT247" s="246" t="s">
        <v>195</v>
      </c>
      <c r="AU247" s="246" t="s">
        <v>88</v>
      </c>
      <c r="AV247" s="12" t="s">
        <v>88</v>
      </c>
      <c r="AW247" s="12" t="s">
        <v>5</v>
      </c>
      <c r="AX247" s="12" t="s">
        <v>78</v>
      </c>
      <c r="AY247" s="246" t="s">
        <v>183</v>
      </c>
    </row>
    <row r="248" s="13" customFormat="1">
      <c r="B248" s="247"/>
      <c r="C248" s="248"/>
      <c r="D248" s="232" t="s">
        <v>195</v>
      </c>
      <c r="E248" s="249" t="s">
        <v>20</v>
      </c>
      <c r="F248" s="250" t="s">
        <v>197</v>
      </c>
      <c r="G248" s="248"/>
      <c r="H248" s="251">
        <v>12</v>
      </c>
      <c r="I248" s="252"/>
      <c r="J248" s="252"/>
      <c r="K248" s="248"/>
      <c r="L248" s="248"/>
      <c r="M248" s="253"/>
      <c r="N248" s="254"/>
      <c r="O248" s="255"/>
      <c r="P248" s="255"/>
      <c r="Q248" s="255"/>
      <c r="R248" s="255"/>
      <c r="S248" s="255"/>
      <c r="T248" s="255"/>
      <c r="U248" s="255"/>
      <c r="V248" s="255"/>
      <c r="W248" s="255"/>
      <c r="X248" s="255"/>
      <c r="Y248" s="256"/>
      <c r="AT248" s="257" t="s">
        <v>195</v>
      </c>
      <c r="AU248" s="257" t="s">
        <v>88</v>
      </c>
      <c r="AV248" s="13" t="s">
        <v>129</v>
      </c>
      <c r="AW248" s="13" t="s">
        <v>5</v>
      </c>
      <c r="AX248" s="13" t="s">
        <v>86</v>
      </c>
      <c r="AY248" s="257" t="s">
        <v>183</v>
      </c>
    </row>
    <row r="249" s="1" customFormat="1" ht="24" customHeight="1">
      <c r="B249" s="39"/>
      <c r="C249" s="218" t="s">
        <v>364</v>
      </c>
      <c r="D249" s="260" t="s">
        <v>185</v>
      </c>
      <c r="E249" s="219" t="s">
        <v>354</v>
      </c>
      <c r="F249" s="220" t="s">
        <v>355</v>
      </c>
      <c r="G249" s="221" t="s">
        <v>200</v>
      </c>
      <c r="H249" s="222">
        <v>4</v>
      </c>
      <c r="I249" s="223"/>
      <c r="J249" s="223"/>
      <c r="K249" s="224">
        <f>ROUND(P249*H249,2)</f>
        <v>0</v>
      </c>
      <c r="L249" s="220" t="s">
        <v>189</v>
      </c>
      <c r="M249" s="44"/>
      <c r="N249" s="225" t="s">
        <v>20</v>
      </c>
      <c r="O249" s="226" t="s">
        <v>47</v>
      </c>
      <c r="P249" s="227">
        <f>I249+J249</f>
        <v>0</v>
      </c>
      <c r="Q249" s="227">
        <f>ROUND(I249*H249,2)</f>
        <v>0</v>
      </c>
      <c r="R249" s="227">
        <f>ROUND(J249*H249,2)</f>
        <v>0</v>
      </c>
      <c r="S249" s="84"/>
      <c r="T249" s="228">
        <f>S249*H249</f>
        <v>0</v>
      </c>
      <c r="U249" s="228">
        <v>0</v>
      </c>
      <c r="V249" s="228">
        <f>U249*H249</f>
        <v>0</v>
      </c>
      <c r="W249" s="228">
        <v>0</v>
      </c>
      <c r="X249" s="228">
        <f>W249*H249</f>
        <v>0</v>
      </c>
      <c r="Y249" s="229" t="s">
        <v>20</v>
      </c>
      <c r="AR249" s="230" t="s">
        <v>129</v>
      </c>
      <c r="AT249" s="230" t="s">
        <v>185</v>
      </c>
      <c r="AU249" s="230" t="s">
        <v>88</v>
      </c>
      <c r="AY249" s="18" t="s">
        <v>183</v>
      </c>
      <c r="BE249" s="231">
        <f>IF(O249="základní",K249,0)</f>
        <v>0</v>
      </c>
      <c r="BF249" s="231">
        <f>IF(O249="snížená",K249,0)</f>
        <v>0</v>
      </c>
      <c r="BG249" s="231">
        <f>IF(O249="zákl. přenesená",K249,0)</f>
        <v>0</v>
      </c>
      <c r="BH249" s="231">
        <f>IF(O249="sníž. přenesená",K249,0)</f>
        <v>0</v>
      </c>
      <c r="BI249" s="231">
        <f>IF(O249="nulová",K249,0)</f>
        <v>0</v>
      </c>
      <c r="BJ249" s="18" t="s">
        <v>86</v>
      </c>
      <c r="BK249" s="231">
        <f>ROUND(P249*H249,2)</f>
        <v>0</v>
      </c>
      <c r="BL249" s="18" t="s">
        <v>129</v>
      </c>
      <c r="BM249" s="230" t="s">
        <v>356</v>
      </c>
    </row>
    <row r="250" s="1" customFormat="1">
      <c r="B250" s="39"/>
      <c r="C250" s="40"/>
      <c r="D250" s="232" t="s">
        <v>191</v>
      </c>
      <c r="E250" s="40"/>
      <c r="F250" s="233" t="s">
        <v>357</v>
      </c>
      <c r="G250" s="40"/>
      <c r="H250" s="40"/>
      <c r="I250" s="138"/>
      <c r="J250" s="138"/>
      <c r="K250" s="40"/>
      <c r="L250" s="40"/>
      <c r="M250" s="44"/>
      <c r="N250" s="234"/>
      <c r="O250" s="84"/>
      <c r="P250" s="84"/>
      <c r="Q250" s="84"/>
      <c r="R250" s="84"/>
      <c r="S250" s="84"/>
      <c r="T250" s="84"/>
      <c r="U250" s="84"/>
      <c r="V250" s="84"/>
      <c r="W250" s="84"/>
      <c r="X250" s="84"/>
      <c r="Y250" s="85"/>
      <c r="AT250" s="18" t="s">
        <v>191</v>
      </c>
      <c r="AU250" s="18" t="s">
        <v>88</v>
      </c>
    </row>
    <row r="251" s="1" customFormat="1">
      <c r="B251" s="39"/>
      <c r="C251" s="40"/>
      <c r="D251" s="232" t="s">
        <v>193</v>
      </c>
      <c r="E251" s="40"/>
      <c r="F251" s="235" t="s">
        <v>342</v>
      </c>
      <c r="G251" s="40"/>
      <c r="H251" s="40"/>
      <c r="I251" s="138"/>
      <c r="J251" s="138"/>
      <c r="K251" s="40"/>
      <c r="L251" s="40"/>
      <c r="M251" s="44"/>
      <c r="N251" s="234"/>
      <c r="O251" s="84"/>
      <c r="P251" s="84"/>
      <c r="Q251" s="84"/>
      <c r="R251" s="84"/>
      <c r="S251" s="84"/>
      <c r="T251" s="84"/>
      <c r="U251" s="84"/>
      <c r="V251" s="84"/>
      <c r="W251" s="84"/>
      <c r="X251" s="84"/>
      <c r="Y251" s="85"/>
      <c r="AT251" s="18" t="s">
        <v>193</v>
      </c>
      <c r="AU251" s="18" t="s">
        <v>88</v>
      </c>
    </row>
    <row r="252" s="12" customFormat="1">
      <c r="B252" s="236"/>
      <c r="C252" s="237"/>
      <c r="D252" s="232" t="s">
        <v>195</v>
      </c>
      <c r="E252" s="238" t="s">
        <v>20</v>
      </c>
      <c r="F252" s="239" t="s">
        <v>128</v>
      </c>
      <c r="G252" s="237"/>
      <c r="H252" s="240">
        <v>4</v>
      </c>
      <c r="I252" s="241"/>
      <c r="J252" s="241"/>
      <c r="K252" s="237"/>
      <c r="L252" s="237"/>
      <c r="M252" s="242"/>
      <c r="N252" s="243"/>
      <c r="O252" s="244"/>
      <c r="P252" s="244"/>
      <c r="Q252" s="244"/>
      <c r="R252" s="244"/>
      <c r="S252" s="244"/>
      <c r="T252" s="244"/>
      <c r="U252" s="244"/>
      <c r="V252" s="244"/>
      <c r="W252" s="244"/>
      <c r="X252" s="244"/>
      <c r="Y252" s="245"/>
      <c r="AT252" s="246" t="s">
        <v>195</v>
      </c>
      <c r="AU252" s="246" t="s">
        <v>88</v>
      </c>
      <c r="AV252" s="12" t="s">
        <v>88</v>
      </c>
      <c r="AW252" s="12" t="s">
        <v>5</v>
      </c>
      <c r="AX252" s="12" t="s">
        <v>78</v>
      </c>
      <c r="AY252" s="246" t="s">
        <v>183</v>
      </c>
    </row>
    <row r="253" s="13" customFormat="1">
      <c r="B253" s="247"/>
      <c r="C253" s="248"/>
      <c r="D253" s="232" t="s">
        <v>195</v>
      </c>
      <c r="E253" s="249" t="s">
        <v>20</v>
      </c>
      <c r="F253" s="250" t="s">
        <v>197</v>
      </c>
      <c r="G253" s="248"/>
      <c r="H253" s="251">
        <v>4</v>
      </c>
      <c r="I253" s="252"/>
      <c r="J253" s="252"/>
      <c r="K253" s="248"/>
      <c r="L253" s="248"/>
      <c r="M253" s="253"/>
      <c r="N253" s="254"/>
      <c r="O253" s="255"/>
      <c r="P253" s="255"/>
      <c r="Q253" s="255"/>
      <c r="R253" s="255"/>
      <c r="S253" s="255"/>
      <c r="T253" s="255"/>
      <c r="U253" s="255"/>
      <c r="V253" s="255"/>
      <c r="W253" s="255"/>
      <c r="X253" s="255"/>
      <c r="Y253" s="256"/>
      <c r="AT253" s="257" t="s">
        <v>195</v>
      </c>
      <c r="AU253" s="257" t="s">
        <v>88</v>
      </c>
      <c r="AV253" s="13" t="s">
        <v>129</v>
      </c>
      <c r="AW253" s="13" t="s">
        <v>5</v>
      </c>
      <c r="AX253" s="13" t="s">
        <v>86</v>
      </c>
      <c r="AY253" s="257" t="s">
        <v>183</v>
      </c>
    </row>
    <row r="254" s="1" customFormat="1" ht="24" customHeight="1">
      <c r="B254" s="39"/>
      <c r="C254" s="218" t="s">
        <v>371</v>
      </c>
      <c r="D254" s="218" t="s">
        <v>185</v>
      </c>
      <c r="E254" s="219" t="s">
        <v>693</v>
      </c>
      <c r="F254" s="220" t="s">
        <v>694</v>
      </c>
      <c r="G254" s="221" t="s">
        <v>367</v>
      </c>
      <c r="H254" s="222">
        <v>312.5</v>
      </c>
      <c r="I254" s="223"/>
      <c r="J254" s="223"/>
      <c r="K254" s="224">
        <f>ROUND(P254*H254,2)</f>
        <v>0</v>
      </c>
      <c r="L254" s="220" t="s">
        <v>189</v>
      </c>
      <c r="M254" s="44"/>
      <c r="N254" s="225" t="s">
        <v>20</v>
      </c>
      <c r="O254" s="226" t="s">
        <v>47</v>
      </c>
      <c r="P254" s="227">
        <f>I254+J254</f>
        <v>0</v>
      </c>
      <c r="Q254" s="227">
        <f>ROUND(I254*H254,2)</f>
        <v>0</v>
      </c>
      <c r="R254" s="227">
        <f>ROUND(J254*H254,2)</f>
        <v>0</v>
      </c>
      <c r="S254" s="84"/>
      <c r="T254" s="228">
        <f>S254*H254</f>
        <v>0</v>
      </c>
      <c r="U254" s="228">
        <v>0</v>
      </c>
      <c r="V254" s="228">
        <f>U254*H254</f>
        <v>0</v>
      </c>
      <c r="W254" s="228">
        <v>0</v>
      </c>
      <c r="X254" s="228">
        <f>W254*H254</f>
        <v>0</v>
      </c>
      <c r="Y254" s="229" t="s">
        <v>20</v>
      </c>
      <c r="AR254" s="230" t="s">
        <v>129</v>
      </c>
      <c r="AT254" s="230" t="s">
        <v>185</v>
      </c>
      <c r="AU254" s="230" t="s">
        <v>88</v>
      </c>
      <c r="AY254" s="18" t="s">
        <v>183</v>
      </c>
      <c r="BE254" s="231">
        <f>IF(O254="základní",K254,0)</f>
        <v>0</v>
      </c>
      <c r="BF254" s="231">
        <f>IF(O254="snížená",K254,0)</f>
        <v>0</v>
      </c>
      <c r="BG254" s="231">
        <f>IF(O254="zákl. přenesená",K254,0)</f>
        <v>0</v>
      </c>
      <c r="BH254" s="231">
        <f>IF(O254="sníž. přenesená",K254,0)</f>
        <v>0</v>
      </c>
      <c r="BI254" s="231">
        <f>IF(O254="nulová",K254,0)</f>
        <v>0</v>
      </c>
      <c r="BJ254" s="18" t="s">
        <v>86</v>
      </c>
      <c r="BK254" s="231">
        <f>ROUND(P254*H254,2)</f>
        <v>0</v>
      </c>
      <c r="BL254" s="18" t="s">
        <v>129</v>
      </c>
      <c r="BM254" s="230" t="s">
        <v>695</v>
      </c>
    </row>
    <row r="255" s="1" customFormat="1">
      <c r="B255" s="39"/>
      <c r="C255" s="40"/>
      <c r="D255" s="232" t="s">
        <v>191</v>
      </c>
      <c r="E255" s="40"/>
      <c r="F255" s="233" t="s">
        <v>696</v>
      </c>
      <c r="G255" s="40"/>
      <c r="H255" s="40"/>
      <c r="I255" s="138"/>
      <c r="J255" s="138"/>
      <c r="K255" s="40"/>
      <c r="L255" s="40"/>
      <c r="M255" s="44"/>
      <c r="N255" s="234"/>
      <c r="O255" s="84"/>
      <c r="P255" s="84"/>
      <c r="Q255" s="84"/>
      <c r="R255" s="84"/>
      <c r="S255" s="84"/>
      <c r="T255" s="84"/>
      <c r="U255" s="84"/>
      <c r="V255" s="84"/>
      <c r="W255" s="84"/>
      <c r="X255" s="84"/>
      <c r="Y255" s="85"/>
      <c r="AT255" s="18" t="s">
        <v>191</v>
      </c>
      <c r="AU255" s="18" t="s">
        <v>88</v>
      </c>
    </row>
    <row r="256" s="1" customFormat="1">
      <c r="B256" s="39"/>
      <c r="C256" s="40"/>
      <c r="D256" s="232" t="s">
        <v>193</v>
      </c>
      <c r="E256" s="40"/>
      <c r="F256" s="235" t="s">
        <v>697</v>
      </c>
      <c r="G256" s="40"/>
      <c r="H256" s="40"/>
      <c r="I256" s="138"/>
      <c r="J256" s="138"/>
      <c r="K256" s="40"/>
      <c r="L256" s="40"/>
      <c r="M256" s="44"/>
      <c r="N256" s="234"/>
      <c r="O256" s="84"/>
      <c r="P256" s="84"/>
      <c r="Q256" s="84"/>
      <c r="R256" s="84"/>
      <c r="S256" s="84"/>
      <c r="T256" s="84"/>
      <c r="U256" s="84"/>
      <c r="V256" s="84"/>
      <c r="W256" s="84"/>
      <c r="X256" s="84"/>
      <c r="Y256" s="85"/>
      <c r="AT256" s="18" t="s">
        <v>193</v>
      </c>
      <c r="AU256" s="18" t="s">
        <v>88</v>
      </c>
    </row>
    <row r="257" s="12" customFormat="1">
      <c r="B257" s="236"/>
      <c r="C257" s="237"/>
      <c r="D257" s="232" t="s">
        <v>195</v>
      </c>
      <c r="E257" s="238" t="s">
        <v>20</v>
      </c>
      <c r="F257" s="239" t="s">
        <v>698</v>
      </c>
      <c r="G257" s="237"/>
      <c r="H257" s="240">
        <v>312.5</v>
      </c>
      <c r="I257" s="241"/>
      <c r="J257" s="241"/>
      <c r="K257" s="237"/>
      <c r="L257" s="237"/>
      <c r="M257" s="242"/>
      <c r="N257" s="243"/>
      <c r="O257" s="244"/>
      <c r="P257" s="244"/>
      <c r="Q257" s="244"/>
      <c r="R257" s="244"/>
      <c r="S257" s="244"/>
      <c r="T257" s="244"/>
      <c r="U257" s="244"/>
      <c r="V257" s="244"/>
      <c r="W257" s="244"/>
      <c r="X257" s="244"/>
      <c r="Y257" s="245"/>
      <c r="AT257" s="246" t="s">
        <v>195</v>
      </c>
      <c r="AU257" s="246" t="s">
        <v>88</v>
      </c>
      <c r="AV257" s="12" t="s">
        <v>88</v>
      </c>
      <c r="AW257" s="12" t="s">
        <v>5</v>
      </c>
      <c r="AX257" s="12" t="s">
        <v>78</v>
      </c>
      <c r="AY257" s="246" t="s">
        <v>183</v>
      </c>
    </row>
    <row r="258" s="13" customFormat="1">
      <c r="B258" s="247"/>
      <c r="C258" s="248"/>
      <c r="D258" s="232" t="s">
        <v>195</v>
      </c>
      <c r="E258" s="249" t="s">
        <v>20</v>
      </c>
      <c r="F258" s="250" t="s">
        <v>197</v>
      </c>
      <c r="G258" s="248"/>
      <c r="H258" s="251">
        <v>312.5</v>
      </c>
      <c r="I258" s="252"/>
      <c r="J258" s="252"/>
      <c r="K258" s="248"/>
      <c r="L258" s="248"/>
      <c r="M258" s="253"/>
      <c r="N258" s="254"/>
      <c r="O258" s="255"/>
      <c r="P258" s="255"/>
      <c r="Q258" s="255"/>
      <c r="R258" s="255"/>
      <c r="S258" s="255"/>
      <c r="T258" s="255"/>
      <c r="U258" s="255"/>
      <c r="V258" s="255"/>
      <c r="W258" s="255"/>
      <c r="X258" s="255"/>
      <c r="Y258" s="256"/>
      <c r="AT258" s="257" t="s">
        <v>195</v>
      </c>
      <c r="AU258" s="257" t="s">
        <v>88</v>
      </c>
      <c r="AV258" s="13" t="s">
        <v>129</v>
      </c>
      <c r="AW258" s="13" t="s">
        <v>5</v>
      </c>
      <c r="AX258" s="13" t="s">
        <v>86</v>
      </c>
      <c r="AY258" s="257" t="s">
        <v>183</v>
      </c>
    </row>
    <row r="259" s="1" customFormat="1" ht="24" customHeight="1">
      <c r="B259" s="39"/>
      <c r="C259" s="218" t="s">
        <v>378</v>
      </c>
      <c r="D259" s="218" t="s">
        <v>185</v>
      </c>
      <c r="E259" s="219" t="s">
        <v>699</v>
      </c>
      <c r="F259" s="220" t="s">
        <v>700</v>
      </c>
      <c r="G259" s="221" t="s">
        <v>367</v>
      </c>
      <c r="H259" s="222">
        <v>104.167</v>
      </c>
      <c r="I259" s="223"/>
      <c r="J259" s="223"/>
      <c r="K259" s="224">
        <f>ROUND(P259*H259,2)</f>
        <v>0</v>
      </c>
      <c r="L259" s="220" t="s">
        <v>189</v>
      </c>
      <c r="M259" s="44"/>
      <c r="N259" s="225" t="s">
        <v>20</v>
      </c>
      <c r="O259" s="226" t="s">
        <v>47</v>
      </c>
      <c r="P259" s="227">
        <f>I259+J259</f>
        <v>0</v>
      </c>
      <c r="Q259" s="227">
        <f>ROUND(I259*H259,2)</f>
        <v>0</v>
      </c>
      <c r="R259" s="227">
        <f>ROUND(J259*H259,2)</f>
        <v>0</v>
      </c>
      <c r="S259" s="84"/>
      <c r="T259" s="228">
        <f>S259*H259</f>
        <v>0</v>
      </c>
      <c r="U259" s="228">
        <v>0</v>
      </c>
      <c r="V259" s="228">
        <f>U259*H259</f>
        <v>0</v>
      </c>
      <c r="W259" s="228">
        <v>0</v>
      </c>
      <c r="X259" s="228">
        <f>W259*H259</f>
        <v>0</v>
      </c>
      <c r="Y259" s="229" t="s">
        <v>20</v>
      </c>
      <c r="AR259" s="230" t="s">
        <v>129</v>
      </c>
      <c r="AT259" s="230" t="s">
        <v>185</v>
      </c>
      <c r="AU259" s="230" t="s">
        <v>88</v>
      </c>
      <c r="AY259" s="18" t="s">
        <v>183</v>
      </c>
      <c r="BE259" s="231">
        <f>IF(O259="základní",K259,0)</f>
        <v>0</v>
      </c>
      <c r="BF259" s="231">
        <f>IF(O259="snížená",K259,0)</f>
        <v>0</v>
      </c>
      <c r="BG259" s="231">
        <f>IF(O259="zákl. přenesená",K259,0)</f>
        <v>0</v>
      </c>
      <c r="BH259" s="231">
        <f>IF(O259="sníž. přenesená",K259,0)</f>
        <v>0</v>
      </c>
      <c r="BI259" s="231">
        <f>IF(O259="nulová",K259,0)</f>
        <v>0</v>
      </c>
      <c r="BJ259" s="18" t="s">
        <v>86</v>
      </c>
      <c r="BK259" s="231">
        <f>ROUND(P259*H259,2)</f>
        <v>0</v>
      </c>
      <c r="BL259" s="18" t="s">
        <v>129</v>
      </c>
      <c r="BM259" s="230" t="s">
        <v>701</v>
      </c>
    </row>
    <row r="260" s="1" customFormat="1">
      <c r="B260" s="39"/>
      <c r="C260" s="40"/>
      <c r="D260" s="232" t="s">
        <v>191</v>
      </c>
      <c r="E260" s="40"/>
      <c r="F260" s="233" t="s">
        <v>702</v>
      </c>
      <c r="G260" s="40"/>
      <c r="H260" s="40"/>
      <c r="I260" s="138"/>
      <c r="J260" s="138"/>
      <c r="K260" s="40"/>
      <c r="L260" s="40"/>
      <c r="M260" s="44"/>
      <c r="N260" s="234"/>
      <c r="O260" s="84"/>
      <c r="P260" s="84"/>
      <c r="Q260" s="84"/>
      <c r="R260" s="84"/>
      <c r="S260" s="84"/>
      <c r="T260" s="84"/>
      <c r="U260" s="84"/>
      <c r="V260" s="84"/>
      <c r="W260" s="84"/>
      <c r="X260" s="84"/>
      <c r="Y260" s="85"/>
      <c r="AT260" s="18" t="s">
        <v>191</v>
      </c>
      <c r="AU260" s="18" t="s">
        <v>88</v>
      </c>
    </row>
    <row r="261" s="1" customFormat="1">
      <c r="B261" s="39"/>
      <c r="C261" s="40"/>
      <c r="D261" s="232" t="s">
        <v>193</v>
      </c>
      <c r="E261" s="40"/>
      <c r="F261" s="235" t="s">
        <v>703</v>
      </c>
      <c r="G261" s="40"/>
      <c r="H261" s="40"/>
      <c r="I261" s="138"/>
      <c r="J261" s="138"/>
      <c r="K261" s="40"/>
      <c r="L261" s="40"/>
      <c r="M261" s="44"/>
      <c r="N261" s="234"/>
      <c r="O261" s="84"/>
      <c r="P261" s="84"/>
      <c r="Q261" s="84"/>
      <c r="R261" s="84"/>
      <c r="S261" s="84"/>
      <c r="T261" s="84"/>
      <c r="U261" s="84"/>
      <c r="V261" s="84"/>
      <c r="W261" s="84"/>
      <c r="X261" s="84"/>
      <c r="Y261" s="85"/>
      <c r="AT261" s="18" t="s">
        <v>193</v>
      </c>
      <c r="AU261" s="18" t="s">
        <v>88</v>
      </c>
    </row>
    <row r="262" s="12" customFormat="1">
      <c r="B262" s="236"/>
      <c r="C262" s="237"/>
      <c r="D262" s="232" t="s">
        <v>195</v>
      </c>
      <c r="E262" s="238" t="s">
        <v>20</v>
      </c>
      <c r="F262" s="239" t="s">
        <v>704</v>
      </c>
      <c r="G262" s="237"/>
      <c r="H262" s="240">
        <v>104.167</v>
      </c>
      <c r="I262" s="241"/>
      <c r="J262" s="241"/>
      <c r="K262" s="237"/>
      <c r="L262" s="237"/>
      <c r="M262" s="242"/>
      <c r="N262" s="243"/>
      <c r="O262" s="244"/>
      <c r="P262" s="244"/>
      <c r="Q262" s="244"/>
      <c r="R262" s="244"/>
      <c r="S262" s="244"/>
      <c r="T262" s="244"/>
      <c r="U262" s="244"/>
      <c r="V262" s="244"/>
      <c r="W262" s="244"/>
      <c r="X262" s="244"/>
      <c r="Y262" s="245"/>
      <c r="AT262" s="246" t="s">
        <v>195</v>
      </c>
      <c r="AU262" s="246" t="s">
        <v>88</v>
      </c>
      <c r="AV262" s="12" t="s">
        <v>88</v>
      </c>
      <c r="AW262" s="12" t="s">
        <v>5</v>
      </c>
      <c r="AX262" s="12" t="s">
        <v>78</v>
      </c>
      <c r="AY262" s="246" t="s">
        <v>183</v>
      </c>
    </row>
    <row r="263" s="13" customFormat="1">
      <c r="B263" s="247"/>
      <c r="C263" s="248"/>
      <c r="D263" s="232" t="s">
        <v>195</v>
      </c>
      <c r="E263" s="249" t="s">
        <v>20</v>
      </c>
      <c r="F263" s="250" t="s">
        <v>197</v>
      </c>
      <c r="G263" s="248"/>
      <c r="H263" s="251">
        <v>104.167</v>
      </c>
      <c r="I263" s="252"/>
      <c r="J263" s="252"/>
      <c r="K263" s="248"/>
      <c r="L263" s="248"/>
      <c r="M263" s="253"/>
      <c r="N263" s="254"/>
      <c r="O263" s="255"/>
      <c r="P263" s="255"/>
      <c r="Q263" s="255"/>
      <c r="R263" s="255"/>
      <c r="S263" s="255"/>
      <c r="T263" s="255"/>
      <c r="U263" s="255"/>
      <c r="V263" s="255"/>
      <c r="W263" s="255"/>
      <c r="X263" s="255"/>
      <c r="Y263" s="256"/>
      <c r="AT263" s="257" t="s">
        <v>195</v>
      </c>
      <c r="AU263" s="257" t="s">
        <v>88</v>
      </c>
      <c r="AV263" s="13" t="s">
        <v>129</v>
      </c>
      <c r="AW263" s="13" t="s">
        <v>5</v>
      </c>
      <c r="AX263" s="13" t="s">
        <v>86</v>
      </c>
      <c r="AY263" s="257" t="s">
        <v>183</v>
      </c>
    </row>
    <row r="264" s="1" customFormat="1" ht="24" customHeight="1">
      <c r="B264" s="39"/>
      <c r="C264" s="218" t="s">
        <v>384</v>
      </c>
      <c r="D264" s="218" t="s">
        <v>185</v>
      </c>
      <c r="E264" s="219" t="s">
        <v>359</v>
      </c>
      <c r="F264" s="220" t="s">
        <v>360</v>
      </c>
      <c r="G264" s="221" t="s">
        <v>188</v>
      </c>
      <c r="H264" s="222">
        <v>0.070000000000000007</v>
      </c>
      <c r="I264" s="223"/>
      <c r="J264" s="223"/>
      <c r="K264" s="224">
        <f>ROUND(P264*H264,2)</f>
        <v>0</v>
      </c>
      <c r="L264" s="220" t="s">
        <v>189</v>
      </c>
      <c r="M264" s="44"/>
      <c r="N264" s="225" t="s">
        <v>20</v>
      </c>
      <c r="O264" s="226" t="s">
        <v>47</v>
      </c>
      <c r="P264" s="227">
        <f>I264+J264</f>
        <v>0</v>
      </c>
      <c r="Q264" s="227">
        <f>ROUND(I264*H264,2)</f>
        <v>0</v>
      </c>
      <c r="R264" s="227">
        <f>ROUND(J264*H264,2)</f>
        <v>0</v>
      </c>
      <c r="S264" s="84"/>
      <c r="T264" s="228">
        <f>S264*H264</f>
        <v>0</v>
      </c>
      <c r="U264" s="228">
        <v>0</v>
      </c>
      <c r="V264" s="228">
        <f>U264*H264</f>
        <v>0</v>
      </c>
      <c r="W264" s="228">
        <v>0</v>
      </c>
      <c r="X264" s="228">
        <f>W264*H264</f>
        <v>0</v>
      </c>
      <c r="Y264" s="229" t="s">
        <v>20</v>
      </c>
      <c r="AR264" s="230" t="s">
        <v>129</v>
      </c>
      <c r="AT264" s="230" t="s">
        <v>185</v>
      </c>
      <c r="AU264" s="230" t="s">
        <v>88</v>
      </c>
      <c r="AY264" s="18" t="s">
        <v>183</v>
      </c>
      <c r="BE264" s="231">
        <f>IF(O264="základní",K264,0)</f>
        <v>0</v>
      </c>
      <c r="BF264" s="231">
        <f>IF(O264="snížená",K264,0)</f>
        <v>0</v>
      </c>
      <c r="BG264" s="231">
        <f>IF(O264="zákl. přenesená",K264,0)</f>
        <v>0</v>
      </c>
      <c r="BH264" s="231">
        <f>IF(O264="sníž. přenesená",K264,0)</f>
        <v>0</v>
      </c>
      <c r="BI264" s="231">
        <f>IF(O264="nulová",K264,0)</f>
        <v>0</v>
      </c>
      <c r="BJ264" s="18" t="s">
        <v>86</v>
      </c>
      <c r="BK264" s="231">
        <f>ROUND(P264*H264,2)</f>
        <v>0</v>
      </c>
      <c r="BL264" s="18" t="s">
        <v>129</v>
      </c>
      <c r="BM264" s="230" t="s">
        <v>705</v>
      </c>
    </row>
    <row r="265" s="1" customFormat="1">
      <c r="B265" s="39"/>
      <c r="C265" s="40"/>
      <c r="D265" s="232" t="s">
        <v>191</v>
      </c>
      <c r="E265" s="40"/>
      <c r="F265" s="233" t="s">
        <v>362</v>
      </c>
      <c r="G265" s="40"/>
      <c r="H265" s="40"/>
      <c r="I265" s="138"/>
      <c r="J265" s="138"/>
      <c r="K265" s="40"/>
      <c r="L265" s="40"/>
      <c r="M265" s="44"/>
      <c r="N265" s="234"/>
      <c r="O265" s="84"/>
      <c r="P265" s="84"/>
      <c r="Q265" s="84"/>
      <c r="R265" s="84"/>
      <c r="S265" s="84"/>
      <c r="T265" s="84"/>
      <c r="U265" s="84"/>
      <c r="V265" s="84"/>
      <c r="W265" s="84"/>
      <c r="X265" s="84"/>
      <c r="Y265" s="85"/>
      <c r="AT265" s="18" t="s">
        <v>191</v>
      </c>
      <c r="AU265" s="18" t="s">
        <v>88</v>
      </c>
    </row>
    <row r="266" s="1" customFormat="1">
      <c r="B266" s="39"/>
      <c r="C266" s="40"/>
      <c r="D266" s="232" t="s">
        <v>193</v>
      </c>
      <c r="E266" s="40"/>
      <c r="F266" s="235" t="s">
        <v>363</v>
      </c>
      <c r="G266" s="40"/>
      <c r="H266" s="40"/>
      <c r="I266" s="138"/>
      <c r="J266" s="138"/>
      <c r="K266" s="40"/>
      <c r="L266" s="40"/>
      <c r="M266" s="44"/>
      <c r="N266" s="234"/>
      <c r="O266" s="84"/>
      <c r="P266" s="84"/>
      <c r="Q266" s="84"/>
      <c r="R266" s="84"/>
      <c r="S266" s="84"/>
      <c r="T266" s="84"/>
      <c r="U266" s="84"/>
      <c r="V266" s="84"/>
      <c r="W266" s="84"/>
      <c r="X266" s="84"/>
      <c r="Y266" s="85"/>
      <c r="AT266" s="18" t="s">
        <v>193</v>
      </c>
      <c r="AU266" s="18" t="s">
        <v>88</v>
      </c>
    </row>
    <row r="267" s="12" customFormat="1">
      <c r="B267" s="236"/>
      <c r="C267" s="237"/>
      <c r="D267" s="232" t="s">
        <v>195</v>
      </c>
      <c r="E267" s="238" t="s">
        <v>20</v>
      </c>
      <c r="F267" s="239" t="s">
        <v>142</v>
      </c>
      <c r="G267" s="237"/>
      <c r="H267" s="240">
        <v>0.070000000000000007</v>
      </c>
      <c r="I267" s="241"/>
      <c r="J267" s="241"/>
      <c r="K267" s="237"/>
      <c r="L267" s="237"/>
      <c r="M267" s="242"/>
      <c r="N267" s="243"/>
      <c r="O267" s="244"/>
      <c r="P267" s="244"/>
      <c r="Q267" s="244"/>
      <c r="R267" s="244"/>
      <c r="S267" s="244"/>
      <c r="T267" s="244"/>
      <c r="U267" s="244"/>
      <c r="V267" s="244"/>
      <c r="W267" s="244"/>
      <c r="X267" s="244"/>
      <c r="Y267" s="245"/>
      <c r="AT267" s="246" t="s">
        <v>195</v>
      </c>
      <c r="AU267" s="246" t="s">
        <v>88</v>
      </c>
      <c r="AV267" s="12" t="s">
        <v>88</v>
      </c>
      <c r="AW267" s="12" t="s">
        <v>5</v>
      </c>
      <c r="AX267" s="12" t="s">
        <v>78</v>
      </c>
      <c r="AY267" s="246" t="s">
        <v>183</v>
      </c>
    </row>
    <row r="268" s="13" customFormat="1">
      <c r="B268" s="247"/>
      <c r="C268" s="248"/>
      <c r="D268" s="232" t="s">
        <v>195</v>
      </c>
      <c r="E268" s="249" t="s">
        <v>20</v>
      </c>
      <c r="F268" s="250" t="s">
        <v>197</v>
      </c>
      <c r="G268" s="248"/>
      <c r="H268" s="251">
        <v>0.070000000000000007</v>
      </c>
      <c r="I268" s="252"/>
      <c r="J268" s="252"/>
      <c r="K268" s="248"/>
      <c r="L268" s="248"/>
      <c r="M268" s="253"/>
      <c r="N268" s="254"/>
      <c r="O268" s="255"/>
      <c r="P268" s="255"/>
      <c r="Q268" s="255"/>
      <c r="R268" s="255"/>
      <c r="S268" s="255"/>
      <c r="T268" s="255"/>
      <c r="U268" s="255"/>
      <c r="V268" s="255"/>
      <c r="W268" s="255"/>
      <c r="X268" s="255"/>
      <c r="Y268" s="256"/>
      <c r="AT268" s="257" t="s">
        <v>195</v>
      </c>
      <c r="AU268" s="257" t="s">
        <v>88</v>
      </c>
      <c r="AV268" s="13" t="s">
        <v>129</v>
      </c>
      <c r="AW268" s="13" t="s">
        <v>5</v>
      </c>
      <c r="AX268" s="13" t="s">
        <v>86</v>
      </c>
      <c r="AY268" s="257" t="s">
        <v>183</v>
      </c>
    </row>
    <row r="269" s="1" customFormat="1" ht="16.5" customHeight="1">
      <c r="B269" s="39"/>
      <c r="C269" s="218" t="s">
        <v>389</v>
      </c>
      <c r="D269" s="260" t="s">
        <v>185</v>
      </c>
      <c r="E269" s="219" t="s">
        <v>706</v>
      </c>
      <c r="F269" s="220" t="s">
        <v>707</v>
      </c>
      <c r="G269" s="221" t="s">
        <v>200</v>
      </c>
      <c r="H269" s="222">
        <v>1</v>
      </c>
      <c r="I269" s="223"/>
      <c r="J269" s="223"/>
      <c r="K269" s="224">
        <f>ROUND(P269*H269,2)</f>
        <v>0</v>
      </c>
      <c r="L269" s="220" t="s">
        <v>20</v>
      </c>
      <c r="M269" s="44"/>
      <c r="N269" s="225" t="s">
        <v>20</v>
      </c>
      <c r="O269" s="226" t="s">
        <v>47</v>
      </c>
      <c r="P269" s="227">
        <f>I269+J269</f>
        <v>0</v>
      </c>
      <c r="Q269" s="227">
        <f>ROUND(I269*H269,2)</f>
        <v>0</v>
      </c>
      <c r="R269" s="227">
        <f>ROUND(J269*H269,2)</f>
        <v>0</v>
      </c>
      <c r="S269" s="84"/>
      <c r="T269" s="228">
        <f>S269*H269</f>
        <v>0</v>
      </c>
      <c r="U269" s="228">
        <v>0</v>
      </c>
      <c r="V269" s="228">
        <f>U269*H269</f>
        <v>0</v>
      </c>
      <c r="W269" s="228">
        <v>0</v>
      </c>
      <c r="X269" s="228">
        <f>W269*H269</f>
        <v>0</v>
      </c>
      <c r="Y269" s="229" t="s">
        <v>20</v>
      </c>
      <c r="AR269" s="230" t="s">
        <v>129</v>
      </c>
      <c r="AT269" s="230" t="s">
        <v>185</v>
      </c>
      <c r="AU269" s="230" t="s">
        <v>88</v>
      </c>
      <c r="AY269" s="18" t="s">
        <v>183</v>
      </c>
      <c r="BE269" s="231">
        <f>IF(O269="základní",K269,0)</f>
        <v>0</v>
      </c>
      <c r="BF269" s="231">
        <f>IF(O269="snížená",K269,0)</f>
        <v>0</v>
      </c>
      <c r="BG269" s="231">
        <f>IF(O269="zákl. přenesená",K269,0)</f>
        <v>0</v>
      </c>
      <c r="BH269" s="231">
        <f>IF(O269="sníž. přenesená",K269,0)</f>
        <v>0</v>
      </c>
      <c r="BI269" s="231">
        <f>IF(O269="nulová",K269,0)</f>
        <v>0</v>
      </c>
      <c r="BJ269" s="18" t="s">
        <v>86</v>
      </c>
      <c r="BK269" s="231">
        <f>ROUND(P269*H269,2)</f>
        <v>0</v>
      </c>
      <c r="BL269" s="18" t="s">
        <v>129</v>
      </c>
      <c r="BM269" s="230" t="s">
        <v>708</v>
      </c>
    </row>
    <row r="270" s="1" customFormat="1">
      <c r="B270" s="39"/>
      <c r="C270" s="40"/>
      <c r="D270" s="232" t="s">
        <v>191</v>
      </c>
      <c r="E270" s="40"/>
      <c r="F270" s="233" t="s">
        <v>709</v>
      </c>
      <c r="G270" s="40"/>
      <c r="H270" s="40"/>
      <c r="I270" s="138"/>
      <c r="J270" s="138"/>
      <c r="K270" s="40"/>
      <c r="L270" s="40"/>
      <c r="M270" s="44"/>
      <c r="N270" s="234"/>
      <c r="O270" s="84"/>
      <c r="P270" s="84"/>
      <c r="Q270" s="84"/>
      <c r="R270" s="84"/>
      <c r="S270" s="84"/>
      <c r="T270" s="84"/>
      <c r="U270" s="84"/>
      <c r="V270" s="84"/>
      <c r="W270" s="84"/>
      <c r="X270" s="84"/>
      <c r="Y270" s="85"/>
      <c r="AT270" s="18" t="s">
        <v>191</v>
      </c>
      <c r="AU270" s="18" t="s">
        <v>88</v>
      </c>
    </row>
    <row r="271" s="1" customFormat="1">
      <c r="B271" s="39"/>
      <c r="C271" s="40"/>
      <c r="D271" s="232" t="s">
        <v>193</v>
      </c>
      <c r="E271" s="40"/>
      <c r="F271" s="235" t="s">
        <v>342</v>
      </c>
      <c r="G271" s="40"/>
      <c r="H271" s="40"/>
      <c r="I271" s="138"/>
      <c r="J271" s="138"/>
      <c r="K271" s="40"/>
      <c r="L271" s="40"/>
      <c r="M271" s="44"/>
      <c r="N271" s="234"/>
      <c r="O271" s="84"/>
      <c r="P271" s="84"/>
      <c r="Q271" s="84"/>
      <c r="R271" s="84"/>
      <c r="S271" s="84"/>
      <c r="T271" s="84"/>
      <c r="U271" s="84"/>
      <c r="V271" s="84"/>
      <c r="W271" s="84"/>
      <c r="X271" s="84"/>
      <c r="Y271" s="85"/>
      <c r="AT271" s="18" t="s">
        <v>193</v>
      </c>
      <c r="AU271" s="18" t="s">
        <v>88</v>
      </c>
    </row>
    <row r="272" s="1" customFormat="1">
      <c r="B272" s="39"/>
      <c r="C272" s="40"/>
      <c r="D272" s="232" t="s">
        <v>419</v>
      </c>
      <c r="E272" s="40"/>
      <c r="F272" s="235" t="s">
        <v>710</v>
      </c>
      <c r="G272" s="40"/>
      <c r="H272" s="40"/>
      <c r="I272" s="138"/>
      <c r="J272" s="138"/>
      <c r="K272" s="40"/>
      <c r="L272" s="40"/>
      <c r="M272" s="44"/>
      <c r="N272" s="234"/>
      <c r="O272" s="84"/>
      <c r="P272" s="84"/>
      <c r="Q272" s="84"/>
      <c r="R272" s="84"/>
      <c r="S272" s="84"/>
      <c r="T272" s="84"/>
      <c r="U272" s="84"/>
      <c r="V272" s="84"/>
      <c r="W272" s="84"/>
      <c r="X272" s="84"/>
      <c r="Y272" s="85"/>
      <c r="AT272" s="18" t="s">
        <v>419</v>
      </c>
      <c r="AU272" s="18" t="s">
        <v>88</v>
      </c>
    </row>
    <row r="273" s="12" customFormat="1">
      <c r="B273" s="236"/>
      <c r="C273" s="237"/>
      <c r="D273" s="232" t="s">
        <v>195</v>
      </c>
      <c r="E273" s="238" t="s">
        <v>20</v>
      </c>
      <c r="F273" s="239" t="s">
        <v>642</v>
      </c>
      <c r="G273" s="237"/>
      <c r="H273" s="240">
        <v>1</v>
      </c>
      <c r="I273" s="241"/>
      <c r="J273" s="241"/>
      <c r="K273" s="237"/>
      <c r="L273" s="237"/>
      <c r="M273" s="242"/>
      <c r="N273" s="243"/>
      <c r="O273" s="244"/>
      <c r="P273" s="244"/>
      <c r="Q273" s="244"/>
      <c r="R273" s="244"/>
      <c r="S273" s="244"/>
      <c r="T273" s="244"/>
      <c r="U273" s="244"/>
      <c r="V273" s="244"/>
      <c r="W273" s="244"/>
      <c r="X273" s="244"/>
      <c r="Y273" s="245"/>
      <c r="AT273" s="246" t="s">
        <v>195</v>
      </c>
      <c r="AU273" s="246" t="s">
        <v>88</v>
      </c>
      <c r="AV273" s="12" t="s">
        <v>88</v>
      </c>
      <c r="AW273" s="12" t="s">
        <v>5</v>
      </c>
      <c r="AX273" s="12" t="s">
        <v>78</v>
      </c>
      <c r="AY273" s="246" t="s">
        <v>183</v>
      </c>
    </row>
    <row r="274" s="13" customFormat="1">
      <c r="B274" s="247"/>
      <c r="C274" s="248"/>
      <c r="D274" s="232" t="s">
        <v>195</v>
      </c>
      <c r="E274" s="249" t="s">
        <v>20</v>
      </c>
      <c r="F274" s="250" t="s">
        <v>197</v>
      </c>
      <c r="G274" s="248"/>
      <c r="H274" s="251">
        <v>1</v>
      </c>
      <c r="I274" s="252"/>
      <c r="J274" s="252"/>
      <c r="K274" s="248"/>
      <c r="L274" s="248"/>
      <c r="M274" s="253"/>
      <c r="N274" s="254"/>
      <c r="O274" s="255"/>
      <c r="P274" s="255"/>
      <c r="Q274" s="255"/>
      <c r="R274" s="255"/>
      <c r="S274" s="255"/>
      <c r="T274" s="255"/>
      <c r="U274" s="255"/>
      <c r="V274" s="255"/>
      <c r="W274" s="255"/>
      <c r="X274" s="255"/>
      <c r="Y274" s="256"/>
      <c r="AT274" s="257" t="s">
        <v>195</v>
      </c>
      <c r="AU274" s="257" t="s">
        <v>88</v>
      </c>
      <c r="AV274" s="13" t="s">
        <v>129</v>
      </c>
      <c r="AW274" s="13" t="s">
        <v>5</v>
      </c>
      <c r="AX274" s="13" t="s">
        <v>86</v>
      </c>
      <c r="AY274" s="257" t="s">
        <v>183</v>
      </c>
    </row>
    <row r="275" s="1" customFormat="1" ht="24" customHeight="1">
      <c r="B275" s="39"/>
      <c r="C275" s="218" t="s">
        <v>395</v>
      </c>
      <c r="D275" s="260" t="s">
        <v>185</v>
      </c>
      <c r="E275" s="219" t="s">
        <v>365</v>
      </c>
      <c r="F275" s="220" t="s">
        <v>366</v>
      </c>
      <c r="G275" s="221" t="s">
        <v>367</v>
      </c>
      <c r="H275" s="222">
        <v>586.39999999999998</v>
      </c>
      <c r="I275" s="223"/>
      <c r="J275" s="223"/>
      <c r="K275" s="224">
        <f>ROUND(P275*H275,2)</f>
        <v>0</v>
      </c>
      <c r="L275" s="220" t="s">
        <v>189</v>
      </c>
      <c r="M275" s="44"/>
      <c r="N275" s="225" t="s">
        <v>20</v>
      </c>
      <c r="O275" s="226" t="s">
        <v>47</v>
      </c>
      <c r="P275" s="227">
        <f>I275+J275</f>
        <v>0</v>
      </c>
      <c r="Q275" s="227">
        <f>ROUND(I275*H275,2)</f>
        <v>0</v>
      </c>
      <c r="R275" s="227">
        <f>ROUND(J275*H275,2)</f>
        <v>0</v>
      </c>
      <c r="S275" s="84"/>
      <c r="T275" s="228">
        <f>S275*H275</f>
        <v>0</v>
      </c>
      <c r="U275" s="228">
        <v>0</v>
      </c>
      <c r="V275" s="228">
        <f>U275*H275</f>
        <v>0</v>
      </c>
      <c r="W275" s="228">
        <v>0</v>
      </c>
      <c r="X275" s="228">
        <f>W275*H275</f>
        <v>0</v>
      </c>
      <c r="Y275" s="229" t="s">
        <v>20</v>
      </c>
      <c r="AR275" s="230" t="s">
        <v>129</v>
      </c>
      <c r="AT275" s="230" t="s">
        <v>185</v>
      </c>
      <c r="AU275" s="230" t="s">
        <v>88</v>
      </c>
      <c r="AY275" s="18" t="s">
        <v>183</v>
      </c>
      <c r="BE275" s="231">
        <f>IF(O275="základní",K275,0)</f>
        <v>0</v>
      </c>
      <c r="BF275" s="231">
        <f>IF(O275="snížená",K275,0)</f>
        <v>0</v>
      </c>
      <c r="BG275" s="231">
        <f>IF(O275="zákl. přenesená",K275,0)</f>
        <v>0</v>
      </c>
      <c r="BH275" s="231">
        <f>IF(O275="sníž. přenesená",K275,0)</f>
        <v>0</v>
      </c>
      <c r="BI275" s="231">
        <f>IF(O275="nulová",K275,0)</f>
        <v>0</v>
      </c>
      <c r="BJ275" s="18" t="s">
        <v>86</v>
      </c>
      <c r="BK275" s="231">
        <f>ROUND(P275*H275,2)</f>
        <v>0</v>
      </c>
      <c r="BL275" s="18" t="s">
        <v>129</v>
      </c>
      <c r="BM275" s="230" t="s">
        <v>368</v>
      </c>
    </row>
    <row r="276" s="1" customFormat="1">
      <c r="B276" s="39"/>
      <c r="C276" s="40"/>
      <c r="D276" s="232" t="s">
        <v>191</v>
      </c>
      <c r="E276" s="40"/>
      <c r="F276" s="233" t="s">
        <v>369</v>
      </c>
      <c r="G276" s="40"/>
      <c r="H276" s="40"/>
      <c r="I276" s="138"/>
      <c r="J276" s="138"/>
      <c r="K276" s="40"/>
      <c r="L276" s="40"/>
      <c r="M276" s="44"/>
      <c r="N276" s="234"/>
      <c r="O276" s="84"/>
      <c r="P276" s="84"/>
      <c r="Q276" s="84"/>
      <c r="R276" s="84"/>
      <c r="S276" s="84"/>
      <c r="T276" s="84"/>
      <c r="U276" s="84"/>
      <c r="V276" s="84"/>
      <c r="W276" s="84"/>
      <c r="X276" s="84"/>
      <c r="Y276" s="85"/>
      <c r="AT276" s="18" t="s">
        <v>191</v>
      </c>
      <c r="AU276" s="18" t="s">
        <v>88</v>
      </c>
    </row>
    <row r="277" s="1" customFormat="1">
      <c r="B277" s="39"/>
      <c r="C277" s="40"/>
      <c r="D277" s="232" t="s">
        <v>193</v>
      </c>
      <c r="E277" s="40"/>
      <c r="F277" s="235" t="s">
        <v>370</v>
      </c>
      <c r="G277" s="40"/>
      <c r="H277" s="40"/>
      <c r="I277" s="138"/>
      <c r="J277" s="138"/>
      <c r="K277" s="40"/>
      <c r="L277" s="40"/>
      <c r="M277" s="44"/>
      <c r="N277" s="234"/>
      <c r="O277" s="84"/>
      <c r="P277" s="84"/>
      <c r="Q277" s="84"/>
      <c r="R277" s="84"/>
      <c r="S277" s="84"/>
      <c r="T277" s="84"/>
      <c r="U277" s="84"/>
      <c r="V277" s="84"/>
      <c r="W277" s="84"/>
      <c r="X277" s="84"/>
      <c r="Y277" s="85"/>
      <c r="AT277" s="18" t="s">
        <v>193</v>
      </c>
      <c r="AU277" s="18" t="s">
        <v>88</v>
      </c>
    </row>
    <row r="278" s="12" customFormat="1">
      <c r="B278" s="236"/>
      <c r="C278" s="237"/>
      <c r="D278" s="232" t="s">
        <v>195</v>
      </c>
      <c r="E278" s="238" t="s">
        <v>20</v>
      </c>
      <c r="F278" s="239" t="s">
        <v>144</v>
      </c>
      <c r="G278" s="237"/>
      <c r="H278" s="240">
        <v>586.39999999999998</v>
      </c>
      <c r="I278" s="241"/>
      <c r="J278" s="241"/>
      <c r="K278" s="237"/>
      <c r="L278" s="237"/>
      <c r="M278" s="242"/>
      <c r="N278" s="243"/>
      <c r="O278" s="244"/>
      <c r="P278" s="244"/>
      <c r="Q278" s="244"/>
      <c r="R278" s="244"/>
      <c r="S278" s="244"/>
      <c r="T278" s="244"/>
      <c r="U278" s="244"/>
      <c r="V278" s="244"/>
      <c r="W278" s="244"/>
      <c r="X278" s="244"/>
      <c r="Y278" s="245"/>
      <c r="AT278" s="246" t="s">
        <v>195</v>
      </c>
      <c r="AU278" s="246" t="s">
        <v>88</v>
      </c>
      <c r="AV278" s="12" t="s">
        <v>88</v>
      </c>
      <c r="AW278" s="12" t="s">
        <v>5</v>
      </c>
      <c r="AX278" s="12" t="s">
        <v>78</v>
      </c>
      <c r="AY278" s="246" t="s">
        <v>183</v>
      </c>
    </row>
    <row r="279" s="13" customFormat="1">
      <c r="B279" s="247"/>
      <c r="C279" s="248"/>
      <c r="D279" s="232" t="s">
        <v>195</v>
      </c>
      <c r="E279" s="249" t="s">
        <v>20</v>
      </c>
      <c r="F279" s="250" t="s">
        <v>197</v>
      </c>
      <c r="G279" s="248"/>
      <c r="H279" s="251">
        <v>586.39999999999998</v>
      </c>
      <c r="I279" s="252"/>
      <c r="J279" s="252"/>
      <c r="K279" s="248"/>
      <c r="L279" s="248"/>
      <c r="M279" s="253"/>
      <c r="N279" s="254"/>
      <c r="O279" s="255"/>
      <c r="P279" s="255"/>
      <c r="Q279" s="255"/>
      <c r="R279" s="255"/>
      <c r="S279" s="255"/>
      <c r="T279" s="255"/>
      <c r="U279" s="255"/>
      <c r="V279" s="255"/>
      <c r="W279" s="255"/>
      <c r="X279" s="255"/>
      <c r="Y279" s="256"/>
      <c r="AT279" s="257" t="s">
        <v>195</v>
      </c>
      <c r="AU279" s="257" t="s">
        <v>88</v>
      </c>
      <c r="AV279" s="13" t="s">
        <v>129</v>
      </c>
      <c r="AW279" s="13" t="s">
        <v>5</v>
      </c>
      <c r="AX279" s="13" t="s">
        <v>86</v>
      </c>
      <c r="AY279" s="257" t="s">
        <v>183</v>
      </c>
    </row>
    <row r="280" s="1" customFormat="1" ht="24" customHeight="1">
      <c r="B280" s="39"/>
      <c r="C280" s="282" t="s">
        <v>401</v>
      </c>
      <c r="D280" s="283" t="s">
        <v>372</v>
      </c>
      <c r="E280" s="284" t="s">
        <v>373</v>
      </c>
      <c r="F280" s="285" t="s">
        <v>374</v>
      </c>
      <c r="G280" s="286" t="s">
        <v>375</v>
      </c>
      <c r="H280" s="287">
        <v>8.7959999999999994</v>
      </c>
      <c r="I280" s="288"/>
      <c r="J280" s="289"/>
      <c r="K280" s="290">
        <f>ROUND(P280*H280,2)</f>
        <v>0</v>
      </c>
      <c r="L280" s="285" t="s">
        <v>189</v>
      </c>
      <c r="M280" s="291"/>
      <c r="N280" s="292" t="s">
        <v>20</v>
      </c>
      <c r="O280" s="226" t="s">
        <v>47</v>
      </c>
      <c r="P280" s="227">
        <f>I280+J280</f>
        <v>0</v>
      </c>
      <c r="Q280" s="227">
        <f>ROUND(I280*H280,2)</f>
        <v>0</v>
      </c>
      <c r="R280" s="227">
        <f>ROUND(J280*H280,2)</f>
        <v>0</v>
      </c>
      <c r="S280" s="84"/>
      <c r="T280" s="228">
        <f>S280*H280</f>
        <v>0</v>
      </c>
      <c r="U280" s="228">
        <v>0.001</v>
      </c>
      <c r="V280" s="228">
        <f>U280*H280</f>
        <v>0.008796</v>
      </c>
      <c r="W280" s="228">
        <v>0</v>
      </c>
      <c r="X280" s="228">
        <f>W280*H280</f>
        <v>0</v>
      </c>
      <c r="Y280" s="229" t="s">
        <v>20</v>
      </c>
      <c r="AR280" s="230" t="s">
        <v>236</v>
      </c>
      <c r="AT280" s="230" t="s">
        <v>372</v>
      </c>
      <c r="AU280" s="230" t="s">
        <v>88</v>
      </c>
      <c r="AY280" s="18" t="s">
        <v>183</v>
      </c>
      <c r="BE280" s="231">
        <f>IF(O280="základní",K280,0)</f>
        <v>0</v>
      </c>
      <c r="BF280" s="231">
        <f>IF(O280="snížená",K280,0)</f>
        <v>0</v>
      </c>
      <c r="BG280" s="231">
        <f>IF(O280="zákl. přenesená",K280,0)</f>
        <v>0</v>
      </c>
      <c r="BH280" s="231">
        <f>IF(O280="sníž. přenesená",K280,0)</f>
        <v>0</v>
      </c>
      <c r="BI280" s="231">
        <f>IF(O280="nulová",K280,0)</f>
        <v>0</v>
      </c>
      <c r="BJ280" s="18" t="s">
        <v>86</v>
      </c>
      <c r="BK280" s="231">
        <f>ROUND(P280*H280,2)</f>
        <v>0</v>
      </c>
      <c r="BL280" s="18" t="s">
        <v>129</v>
      </c>
      <c r="BM280" s="230" t="s">
        <v>376</v>
      </c>
    </row>
    <row r="281" s="1" customFormat="1">
      <c r="B281" s="39"/>
      <c r="C281" s="40"/>
      <c r="D281" s="232" t="s">
        <v>191</v>
      </c>
      <c r="E281" s="40"/>
      <c r="F281" s="233" t="s">
        <v>374</v>
      </c>
      <c r="G281" s="40"/>
      <c r="H281" s="40"/>
      <c r="I281" s="138"/>
      <c r="J281" s="138"/>
      <c r="K281" s="40"/>
      <c r="L281" s="40"/>
      <c r="M281" s="44"/>
      <c r="N281" s="234"/>
      <c r="O281" s="84"/>
      <c r="P281" s="84"/>
      <c r="Q281" s="84"/>
      <c r="R281" s="84"/>
      <c r="S281" s="84"/>
      <c r="T281" s="84"/>
      <c r="U281" s="84"/>
      <c r="V281" s="84"/>
      <c r="W281" s="84"/>
      <c r="X281" s="84"/>
      <c r="Y281" s="85"/>
      <c r="AT281" s="18" t="s">
        <v>191</v>
      </c>
      <c r="AU281" s="18" t="s">
        <v>88</v>
      </c>
    </row>
    <row r="282" s="12" customFormat="1">
      <c r="B282" s="236"/>
      <c r="C282" s="237"/>
      <c r="D282" s="232" t="s">
        <v>195</v>
      </c>
      <c r="E282" s="237"/>
      <c r="F282" s="239" t="s">
        <v>711</v>
      </c>
      <c r="G282" s="237"/>
      <c r="H282" s="240">
        <v>8.7959999999999994</v>
      </c>
      <c r="I282" s="241"/>
      <c r="J282" s="241"/>
      <c r="K282" s="237"/>
      <c r="L282" s="237"/>
      <c r="M282" s="242"/>
      <c r="N282" s="243"/>
      <c r="O282" s="244"/>
      <c r="P282" s="244"/>
      <c r="Q282" s="244"/>
      <c r="R282" s="244"/>
      <c r="S282" s="244"/>
      <c r="T282" s="244"/>
      <c r="U282" s="244"/>
      <c r="V282" s="244"/>
      <c r="W282" s="244"/>
      <c r="X282" s="244"/>
      <c r="Y282" s="245"/>
      <c r="AT282" s="246" t="s">
        <v>195</v>
      </c>
      <c r="AU282" s="246" t="s">
        <v>88</v>
      </c>
      <c r="AV282" s="12" t="s">
        <v>88</v>
      </c>
      <c r="AW282" s="12" t="s">
        <v>4</v>
      </c>
      <c r="AX282" s="12" t="s">
        <v>86</v>
      </c>
      <c r="AY282" s="246" t="s">
        <v>183</v>
      </c>
    </row>
    <row r="283" s="1" customFormat="1" ht="24" customHeight="1">
      <c r="B283" s="39"/>
      <c r="C283" s="218" t="s">
        <v>407</v>
      </c>
      <c r="D283" s="294" t="s">
        <v>185</v>
      </c>
      <c r="E283" s="219" t="s">
        <v>379</v>
      </c>
      <c r="F283" s="220" t="s">
        <v>380</v>
      </c>
      <c r="G283" s="221" t="s">
        <v>367</v>
      </c>
      <c r="H283" s="222">
        <v>185</v>
      </c>
      <c r="I283" s="223"/>
      <c r="J283" s="223"/>
      <c r="K283" s="224">
        <f>ROUND(P283*H283,2)</f>
        <v>0</v>
      </c>
      <c r="L283" s="220" t="s">
        <v>189</v>
      </c>
      <c r="M283" s="44"/>
      <c r="N283" s="225" t="s">
        <v>20</v>
      </c>
      <c r="O283" s="226" t="s">
        <v>47</v>
      </c>
      <c r="P283" s="227">
        <f>I283+J283</f>
        <v>0</v>
      </c>
      <c r="Q283" s="227">
        <f>ROUND(I283*H283,2)</f>
        <v>0</v>
      </c>
      <c r="R283" s="227">
        <f>ROUND(J283*H283,2)</f>
        <v>0</v>
      </c>
      <c r="S283" s="84"/>
      <c r="T283" s="228">
        <f>S283*H283</f>
        <v>0</v>
      </c>
      <c r="U283" s="228">
        <v>0</v>
      </c>
      <c r="V283" s="228">
        <f>U283*H283</f>
        <v>0</v>
      </c>
      <c r="W283" s="228">
        <v>0</v>
      </c>
      <c r="X283" s="228">
        <f>W283*H283</f>
        <v>0</v>
      </c>
      <c r="Y283" s="229" t="s">
        <v>20</v>
      </c>
      <c r="AR283" s="230" t="s">
        <v>129</v>
      </c>
      <c r="AT283" s="230" t="s">
        <v>185</v>
      </c>
      <c r="AU283" s="230" t="s">
        <v>88</v>
      </c>
      <c r="AY283" s="18" t="s">
        <v>183</v>
      </c>
      <c r="BE283" s="231">
        <f>IF(O283="základní",K283,0)</f>
        <v>0</v>
      </c>
      <c r="BF283" s="231">
        <f>IF(O283="snížená",K283,0)</f>
        <v>0</v>
      </c>
      <c r="BG283" s="231">
        <f>IF(O283="zákl. přenesená",K283,0)</f>
        <v>0</v>
      </c>
      <c r="BH283" s="231">
        <f>IF(O283="sníž. přenesená",K283,0)</f>
        <v>0</v>
      </c>
      <c r="BI283" s="231">
        <f>IF(O283="nulová",K283,0)</f>
        <v>0</v>
      </c>
      <c r="BJ283" s="18" t="s">
        <v>86</v>
      </c>
      <c r="BK283" s="231">
        <f>ROUND(P283*H283,2)</f>
        <v>0</v>
      </c>
      <c r="BL283" s="18" t="s">
        <v>129</v>
      </c>
      <c r="BM283" s="230" t="s">
        <v>381</v>
      </c>
    </row>
    <row r="284" s="1" customFormat="1">
      <c r="B284" s="39"/>
      <c r="C284" s="40"/>
      <c r="D284" s="232" t="s">
        <v>191</v>
      </c>
      <c r="E284" s="40"/>
      <c r="F284" s="233" t="s">
        <v>382</v>
      </c>
      <c r="G284" s="40"/>
      <c r="H284" s="40"/>
      <c r="I284" s="138"/>
      <c r="J284" s="138"/>
      <c r="K284" s="40"/>
      <c r="L284" s="40"/>
      <c r="M284" s="44"/>
      <c r="N284" s="234"/>
      <c r="O284" s="84"/>
      <c r="P284" s="84"/>
      <c r="Q284" s="84"/>
      <c r="R284" s="84"/>
      <c r="S284" s="84"/>
      <c r="T284" s="84"/>
      <c r="U284" s="84"/>
      <c r="V284" s="84"/>
      <c r="W284" s="84"/>
      <c r="X284" s="84"/>
      <c r="Y284" s="85"/>
      <c r="AT284" s="18" t="s">
        <v>191</v>
      </c>
      <c r="AU284" s="18" t="s">
        <v>88</v>
      </c>
    </row>
    <row r="285" s="1" customFormat="1">
      <c r="B285" s="39"/>
      <c r="C285" s="40"/>
      <c r="D285" s="232" t="s">
        <v>193</v>
      </c>
      <c r="E285" s="40"/>
      <c r="F285" s="235" t="s">
        <v>370</v>
      </c>
      <c r="G285" s="40"/>
      <c r="H285" s="40"/>
      <c r="I285" s="138"/>
      <c r="J285" s="138"/>
      <c r="K285" s="40"/>
      <c r="L285" s="40"/>
      <c r="M285" s="44"/>
      <c r="N285" s="234"/>
      <c r="O285" s="84"/>
      <c r="P285" s="84"/>
      <c r="Q285" s="84"/>
      <c r="R285" s="84"/>
      <c r="S285" s="84"/>
      <c r="T285" s="84"/>
      <c r="U285" s="84"/>
      <c r="V285" s="84"/>
      <c r="W285" s="84"/>
      <c r="X285" s="84"/>
      <c r="Y285" s="85"/>
      <c r="AT285" s="18" t="s">
        <v>193</v>
      </c>
      <c r="AU285" s="18" t="s">
        <v>88</v>
      </c>
    </row>
    <row r="286" s="12" customFormat="1">
      <c r="B286" s="236"/>
      <c r="C286" s="237"/>
      <c r="D286" s="232" t="s">
        <v>195</v>
      </c>
      <c r="E286" s="238" t="s">
        <v>20</v>
      </c>
      <c r="F286" s="239" t="s">
        <v>712</v>
      </c>
      <c r="G286" s="237"/>
      <c r="H286" s="240">
        <v>185</v>
      </c>
      <c r="I286" s="241"/>
      <c r="J286" s="241"/>
      <c r="K286" s="237"/>
      <c r="L286" s="237"/>
      <c r="M286" s="242"/>
      <c r="N286" s="243"/>
      <c r="O286" s="244"/>
      <c r="P286" s="244"/>
      <c r="Q286" s="244"/>
      <c r="R286" s="244"/>
      <c r="S286" s="244"/>
      <c r="T286" s="244"/>
      <c r="U286" s="244"/>
      <c r="V286" s="244"/>
      <c r="W286" s="244"/>
      <c r="X286" s="244"/>
      <c r="Y286" s="245"/>
      <c r="AT286" s="246" t="s">
        <v>195</v>
      </c>
      <c r="AU286" s="246" t="s">
        <v>88</v>
      </c>
      <c r="AV286" s="12" t="s">
        <v>88</v>
      </c>
      <c r="AW286" s="12" t="s">
        <v>5</v>
      </c>
      <c r="AX286" s="12" t="s">
        <v>78</v>
      </c>
      <c r="AY286" s="246" t="s">
        <v>183</v>
      </c>
    </row>
    <row r="287" s="13" customFormat="1">
      <c r="B287" s="247"/>
      <c r="C287" s="248"/>
      <c r="D287" s="232" t="s">
        <v>195</v>
      </c>
      <c r="E287" s="249" t="s">
        <v>20</v>
      </c>
      <c r="F287" s="250" t="s">
        <v>197</v>
      </c>
      <c r="G287" s="248"/>
      <c r="H287" s="251">
        <v>185</v>
      </c>
      <c r="I287" s="252"/>
      <c r="J287" s="252"/>
      <c r="K287" s="248"/>
      <c r="L287" s="248"/>
      <c r="M287" s="253"/>
      <c r="N287" s="254"/>
      <c r="O287" s="255"/>
      <c r="P287" s="255"/>
      <c r="Q287" s="255"/>
      <c r="R287" s="255"/>
      <c r="S287" s="255"/>
      <c r="T287" s="255"/>
      <c r="U287" s="255"/>
      <c r="V287" s="255"/>
      <c r="W287" s="255"/>
      <c r="X287" s="255"/>
      <c r="Y287" s="256"/>
      <c r="AT287" s="257" t="s">
        <v>195</v>
      </c>
      <c r="AU287" s="257" t="s">
        <v>88</v>
      </c>
      <c r="AV287" s="13" t="s">
        <v>129</v>
      </c>
      <c r="AW287" s="13" t="s">
        <v>5</v>
      </c>
      <c r="AX287" s="13" t="s">
        <v>86</v>
      </c>
      <c r="AY287" s="257" t="s">
        <v>183</v>
      </c>
    </row>
    <row r="288" s="1" customFormat="1" ht="24" customHeight="1">
      <c r="B288" s="39"/>
      <c r="C288" s="282" t="s">
        <v>413</v>
      </c>
      <c r="D288" s="283" t="s">
        <v>372</v>
      </c>
      <c r="E288" s="284" t="s">
        <v>385</v>
      </c>
      <c r="F288" s="285" t="s">
        <v>386</v>
      </c>
      <c r="G288" s="286" t="s">
        <v>375</v>
      </c>
      <c r="H288" s="287">
        <v>2.7749999999999999</v>
      </c>
      <c r="I288" s="288"/>
      <c r="J288" s="289"/>
      <c r="K288" s="290">
        <f>ROUND(P288*H288,2)</f>
        <v>0</v>
      </c>
      <c r="L288" s="285" t="s">
        <v>189</v>
      </c>
      <c r="M288" s="291"/>
      <c r="N288" s="292" t="s">
        <v>20</v>
      </c>
      <c r="O288" s="226" t="s">
        <v>47</v>
      </c>
      <c r="P288" s="227">
        <f>I288+J288</f>
        <v>0</v>
      </c>
      <c r="Q288" s="227">
        <f>ROUND(I288*H288,2)</f>
        <v>0</v>
      </c>
      <c r="R288" s="227">
        <f>ROUND(J288*H288,2)</f>
        <v>0</v>
      </c>
      <c r="S288" s="84"/>
      <c r="T288" s="228">
        <f>S288*H288</f>
        <v>0</v>
      </c>
      <c r="U288" s="228">
        <v>0.001</v>
      </c>
      <c r="V288" s="228">
        <f>U288*H288</f>
        <v>0.0027750000000000001</v>
      </c>
      <c r="W288" s="228">
        <v>0</v>
      </c>
      <c r="X288" s="228">
        <f>W288*H288</f>
        <v>0</v>
      </c>
      <c r="Y288" s="229" t="s">
        <v>20</v>
      </c>
      <c r="AR288" s="230" t="s">
        <v>236</v>
      </c>
      <c r="AT288" s="230" t="s">
        <v>372</v>
      </c>
      <c r="AU288" s="230" t="s">
        <v>88</v>
      </c>
      <c r="AY288" s="18" t="s">
        <v>183</v>
      </c>
      <c r="BE288" s="231">
        <f>IF(O288="základní",K288,0)</f>
        <v>0</v>
      </c>
      <c r="BF288" s="231">
        <f>IF(O288="snížená",K288,0)</f>
        <v>0</v>
      </c>
      <c r="BG288" s="231">
        <f>IF(O288="zákl. přenesená",K288,0)</f>
        <v>0</v>
      </c>
      <c r="BH288" s="231">
        <f>IF(O288="sníž. přenesená",K288,0)</f>
        <v>0</v>
      </c>
      <c r="BI288" s="231">
        <f>IF(O288="nulová",K288,0)</f>
        <v>0</v>
      </c>
      <c r="BJ288" s="18" t="s">
        <v>86</v>
      </c>
      <c r="BK288" s="231">
        <f>ROUND(P288*H288,2)</f>
        <v>0</v>
      </c>
      <c r="BL288" s="18" t="s">
        <v>129</v>
      </c>
      <c r="BM288" s="230" t="s">
        <v>387</v>
      </c>
    </row>
    <row r="289" s="1" customFormat="1">
      <c r="B289" s="39"/>
      <c r="C289" s="40"/>
      <c r="D289" s="232" t="s">
        <v>191</v>
      </c>
      <c r="E289" s="40"/>
      <c r="F289" s="233" t="s">
        <v>386</v>
      </c>
      <c r="G289" s="40"/>
      <c r="H289" s="40"/>
      <c r="I289" s="138"/>
      <c r="J289" s="138"/>
      <c r="K289" s="40"/>
      <c r="L289" s="40"/>
      <c r="M289" s="44"/>
      <c r="N289" s="234"/>
      <c r="O289" s="84"/>
      <c r="P289" s="84"/>
      <c r="Q289" s="84"/>
      <c r="R289" s="84"/>
      <c r="S289" s="84"/>
      <c r="T289" s="84"/>
      <c r="U289" s="84"/>
      <c r="V289" s="84"/>
      <c r="W289" s="84"/>
      <c r="X289" s="84"/>
      <c r="Y289" s="85"/>
      <c r="AT289" s="18" t="s">
        <v>191</v>
      </c>
      <c r="AU289" s="18" t="s">
        <v>88</v>
      </c>
    </row>
    <row r="290" s="12" customFormat="1">
      <c r="B290" s="236"/>
      <c r="C290" s="237"/>
      <c r="D290" s="232" t="s">
        <v>195</v>
      </c>
      <c r="E290" s="237"/>
      <c r="F290" s="239" t="s">
        <v>713</v>
      </c>
      <c r="G290" s="237"/>
      <c r="H290" s="240">
        <v>2.7749999999999999</v>
      </c>
      <c r="I290" s="241"/>
      <c r="J290" s="241"/>
      <c r="K290" s="237"/>
      <c r="L290" s="237"/>
      <c r="M290" s="242"/>
      <c r="N290" s="243"/>
      <c r="O290" s="244"/>
      <c r="P290" s="244"/>
      <c r="Q290" s="244"/>
      <c r="R290" s="244"/>
      <c r="S290" s="244"/>
      <c r="T290" s="244"/>
      <c r="U290" s="244"/>
      <c r="V290" s="244"/>
      <c r="W290" s="244"/>
      <c r="X290" s="244"/>
      <c r="Y290" s="245"/>
      <c r="AT290" s="246" t="s">
        <v>195</v>
      </c>
      <c r="AU290" s="246" t="s">
        <v>88</v>
      </c>
      <c r="AV290" s="12" t="s">
        <v>88</v>
      </c>
      <c r="AW290" s="12" t="s">
        <v>4</v>
      </c>
      <c r="AX290" s="12" t="s">
        <v>86</v>
      </c>
      <c r="AY290" s="246" t="s">
        <v>183</v>
      </c>
    </row>
    <row r="291" s="1" customFormat="1" ht="24" customHeight="1">
      <c r="B291" s="39"/>
      <c r="C291" s="218" t="s">
        <v>426</v>
      </c>
      <c r="D291" s="260" t="s">
        <v>185</v>
      </c>
      <c r="E291" s="219" t="s">
        <v>390</v>
      </c>
      <c r="F291" s="220" t="s">
        <v>391</v>
      </c>
      <c r="G291" s="221" t="s">
        <v>200</v>
      </c>
      <c r="H291" s="222">
        <v>124</v>
      </c>
      <c r="I291" s="223"/>
      <c r="J291" s="223"/>
      <c r="K291" s="224">
        <f>ROUND(P291*H291,2)</f>
        <v>0</v>
      </c>
      <c r="L291" s="220" t="s">
        <v>189</v>
      </c>
      <c r="M291" s="44"/>
      <c r="N291" s="225" t="s">
        <v>20</v>
      </c>
      <c r="O291" s="226" t="s">
        <v>47</v>
      </c>
      <c r="P291" s="227">
        <f>I291+J291</f>
        <v>0</v>
      </c>
      <c r="Q291" s="227">
        <f>ROUND(I291*H291,2)</f>
        <v>0</v>
      </c>
      <c r="R291" s="227">
        <f>ROUND(J291*H291,2)</f>
        <v>0</v>
      </c>
      <c r="S291" s="84"/>
      <c r="T291" s="228">
        <f>S291*H291</f>
        <v>0</v>
      </c>
      <c r="U291" s="228">
        <v>0</v>
      </c>
      <c r="V291" s="228">
        <f>U291*H291</f>
        <v>0</v>
      </c>
      <c r="W291" s="228">
        <v>0</v>
      </c>
      <c r="X291" s="228">
        <f>W291*H291</f>
        <v>0</v>
      </c>
      <c r="Y291" s="229" t="s">
        <v>20</v>
      </c>
      <c r="AR291" s="230" t="s">
        <v>129</v>
      </c>
      <c r="AT291" s="230" t="s">
        <v>185</v>
      </c>
      <c r="AU291" s="230" t="s">
        <v>88</v>
      </c>
      <c r="AY291" s="18" t="s">
        <v>183</v>
      </c>
      <c r="BE291" s="231">
        <f>IF(O291="základní",K291,0)</f>
        <v>0</v>
      </c>
      <c r="BF291" s="231">
        <f>IF(O291="snížená",K291,0)</f>
        <v>0</v>
      </c>
      <c r="BG291" s="231">
        <f>IF(O291="zákl. přenesená",K291,0)</f>
        <v>0</v>
      </c>
      <c r="BH291" s="231">
        <f>IF(O291="sníž. přenesená",K291,0)</f>
        <v>0</v>
      </c>
      <c r="BI291" s="231">
        <f>IF(O291="nulová",K291,0)</f>
        <v>0</v>
      </c>
      <c r="BJ291" s="18" t="s">
        <v>86</v>
      </c>
      <c r="BK291" s="231">
        <f>ROUND(P291*H291,2)</f>
        <v>0</v>
      </c>
      <c r="BL291" s="18" t="s">
        <v>129</v>
      </c>
      <c r="BM291" s="230" t="s">
        <v>392</v>
      </c>
    </row>
    <row r="292" s="1" customFormat="1">
      <c r="B292" s="39"/>
      <c r="C292" s="40"/>
      <c r="D292" s="232" t="s">
        <v>191</v>
      </c>
      <c r="E292" s="40"/>
      <c r="F292" s="233" t="s">
        <v>393</v>
      </c>
      <c r="G292" s="40"/>
      <c r="H292" s="40"/>
      <c r="I292" s="138"/>
      <c r="J292" s="138"/>
      <c r="K292" s="40"/>
      <c r="L292" s="40"/>
      <c r="M292" s="44"/>
      <c r="N292" s="234"/>
      <c r="O292" s="84"/>
      <c r="P292" s="84"/>
      <c r="Q292" s="84"/>
      <c r="R292" s="84"/>
      <c r="S292" s="84"/>
      <c r="T292" s="84"/>
      <c r="U292" s="84"/>
      <c r="V292" s="84"/>
      <c r="W292" s="84"/>
      <c r="X292" s="84"/>
      <c r="Y292" s="85"/>
      <c r="AT292" s="18" t="s">
        <v>191</v>
      </c>
      <c r="AU292" s="18" t="s">
        <v>88</v>
      </c>
    </row>
    <row r="293" s="1" customFormat="1">
      <c r="B293" s="39"/>
      <c r="C293" s="40"/>
      <c r="D293" s="232" t="s">
        <v>193</v>
      </c>
      <c r="E293" s="40"/>
      <c r="F293" s="235" t="s">
        <v>342</v>
      </c>
      <c r="G293" s="40"/>
      <c r="H293" s="40"/>
      <c r="I293" s="138"/>
      <c r="J293" s="138"/>
      <c r="K293" s="40"/>
      <c r="L293" s="40"/>
      <c r="M293" s="44"/>
      <c r="N293" s="234"/>
      <c r="O293" s="84"/>
      <c r="P293" s="84"/>
      <c r="Q293" s="84"/>
      <c r="R293" s="84"/>
      <c r="S293" s="84"/>
      <c r="T293" s="84"/>
      <c r="U293" s="84"/>
      <c r="V293" s="84"/>
      <c r="W293" s="84"/>
      <c r="X293" s="84"/>
      <c r="Y293" s="85"/>
      <c r="AT293" s="18" t="s">
        <v>193</v>
      </c>
      <c r="AU293" s="18" t="s">
        <v>88</v>
      </c>
    </row>
    <row r="294" s="12" customFormat="1">
      <c r="B294" s="236"/>
      <c r="C294" s="237"/>
      <c r="D294" s="232" t="s">
        <v>195</v>
      </c>
      <c r="E294" s="238" t="s">
        <v>20</v>
      </c>
      <c r="F294" s="239" t="s">
        <v>394</v>
      </c>
      <c r="G294" s="237"/>
      <c r="H294" s="240">
        <v>124</v>
      </c>
      <c r="I294" s="241"/>
      <c r="J294" s="241"/>
      <c r="K294" s="237"/>
      <c r="L294" s="237"/>
      <c r="M294" s="242"/>
      <c r="N294" s="243"/>
      <c r="O294" s="244"/>
      <c r="P294" s="244"/>
      <c r="Q294" s="244"/>
      <c r="R294" s="244"/>
      <c r="S294" s="244"/>
      <c r="T294" s="244"/>
      <c r="U294" s="244"/>
      <c r="V294" s="244"/>
      <c r="W294" s="244"/>
      <c r="X294" s="244"/>
      <c r="Y294" s="245"/>
      <c r="AT294" s="246" t="s">
        <v>195</v>
      </c>
      <c r="AU294" s="246" t="s">
        <v>88</v>
      </c>
      <c r="AV294" s="12" t="s">
        <v>88</v>
      </c>
      <c r="AW294" s="12" t="s">
        <v>5</v>
      </c>
      <c r="AX294" s="12" t="s">
        <v>78</v>
      </c>
      <c r="AY294" s="246" t="s">
        <v>183</v>
      </c>
    </row>
    <row r="295" s="13" customFormat="1">
      <c r="B295" s="247"/>
      <c r="C295" s="248"/>
      <c r="D295" s="232" t="s">
        <v>195</v>
      </c>
      <c r="E295" s="249" t="s">
        <v>20</v>
      </c>
      <c r="F295" s="250" t="s">
        <v>197</v>
      </c>
      <c r="G295" s="248"/>
      <c r="H295" s="251">
        <v>124</v>
      </c>
      <c r="I295" s="252"/>
      <c r="J295" s="252"/>
      <c r="K295" s="248"/>
      <c r="L295" s="248"/>
      <c r="M295" s="253"/>
      <c r="N295" s="254"/>
      <c r="O295" s="255"/>
      <c r="P295" s="255"/>
      <c r="Q295" s="255"/>
      <c r="R295" s="255"/>
      <c r="S295" s="255"/>
      <c r="T295" s="255"/>
      <c r="U295" s="255"/>
      <c r="V295" s="255"/>
      <c r="W295" s="255"/>
      <c r="X295" s="255"/>
      <c r="Y295" s="256"/>
      <c r="AT295" s="257" t="s">
        <v>195</v>
      </c>
      <c r="AU295" s="257" t="s">
        <v>88</v>
      </c>
      <c r="AV295" s="13" t="s">
        <v>129</v>
      </c>
      <c r="AW295" s="13" t="s">
        <v>5</v>
      </c>
      <c r="AX295" s="13" t="s">
        <v>86</v>
      </c>
      <c r="AY295" s="257" t="s">
        <v>183</v>
      </c>
    </row>
    <row r="296" s="1" customFormat="1" ht="24" customHeight="1">
      <c r="B296" s="39"/>
      <c r="C296" s="218" t="s">
        <v>433</v>
      </c>
      <c r="D296" s="260" t="s">
        <v>185</v>
      </c>
      <c r="E296" s="219" t="s">
        <v>396</v>
      </c>
      <c r="F296" s="220" t="s">
        <v>397</v>
      </c>
      <c r="G296" s="221" t="s">
        <v>200</v>
      </c>
      <c r="H296" s="222">
        <v>76</v>
      </c>
      <c r="I296" s="223"/>
      <c r="J296" s="223"/>
      <c r="K296" s="224">
        <f>ROUND(P296*H296,2)</f>
        <v>0</v>
      </c>
      <c r="L296" s="220" t="s">
        <v>189</v>
      </c>
      <c r="M296" s="44"/>
      <c r="N296" s="225" t="s">
        <v>20</v>
      </c>
      <c r="O296" s="226" t="s">
        <v>47</v>
      </c>
      <c r="P296" s="227">
        <f>I296+J296</f>
        <v>0</v>
      </c>
      <c r="Q296" s="227">
        <f>ROUND(I296*H296,2)</f>
        <v>0</v>
      </c>
      <c r="R296" s="227">
        <f>ROUND(J296*H296,2)</f>
        <v>0</v>
      </c>
      <c r="S296" s="84"/>
      <c r="T296" s="228">
        <f>S296*H296</f>
        <v>0</v>
      </c>
      <c r="U296" s="228">
        <v>0</v>
      </c>
      <c r="V296" s="228">
        <f>U296*H296</f>
        <v>0</v>
      </c>
      <c r="W296" s="228">
        <v>0</v>
      </c>
      <c r="X296" s="228">
        <f>W296*H296</f>
        <v>0</v>
      </c>
      <c r="Y296" s="229" t="s">
        <v>20</v>
      </c>
      <c r="AR296" s="230" t="s">
        <v>129</v>
      </c>
      <c r="AT296" s="230" t="s">
        <v>185</v>
      </c>
      <c r="AU296" s="230" t="s">
        <v>88</v>
      </c>
      <c r="AY296" s="18" t="s">
        <v>183</v>
      </c>
      <c r="BE296" s="231">
        <f>IF(O296="základní",K296,0)</f>
        <v>0</v>
      </c>
      <c r="BF296" s="231">
        <f>IF(O296="snížená",K296,0)</f>
        <v>0</v>
      </c>
      <c r="BG296" s="231">
        <f>IF(O296="zákl. přenesená",K296,0)</f>
        <v>0</v>
      </c>
      <c r="BH296" s="231">
        <f>IF(O296="sníž. přenesená",K296,0)</f>
        <v>0</v>
      </c>
      <c r="BI296" s="231">
        <f>IF(O296="nulová",K296,0)</f>
        <v>0</v>
      </c>
      <c r="BJ296" s="18" t="s">
        <v>86</v>
      </c>
      <c r="BK296" s="231">
        <f>ROUND(P296*H296,2)</f>
        <v>0</v>
      </c>
      <c r="BL296" s="18" t="s">
        <v>129</v>
      </c>
      <c r="BM296" s="230" t="s">
        <v>398</v>
      </c>
    </row>
    <row r="297" s="1" customFormat="1">
      <c r="B297" s="39"/>
      <c r="C297" s="40"/>
      <c r="D297" s="232" t="s">
        <v>191</v>
      </c>
      <c r="E297" s="40"/>
      <c r="F297" s="233" t="s">
        <v>399</v>
      </c>
      <c r="G297" s="40"/>
      <c r="H297" s="40"/>
      <c r="I297" s="138"/>
      <c r="J297" s="138"/>
      <c r="K297" s="40"/>
      <c r="L297" s="40"/>
      <c r="M297" s="44"/>
      <c r="N297" s="234"/>
      <c r="O297" s="84"/>
      <c r="P297" s="84"/>
      <c r="Q297" s="84"/>
      <c r="R297" s="84"/>
      <c r="S297" s="84"/>
      <c r="T297" s="84"/>
      <c r="U297" s="84"/>
      <c r="V297" s="84"/>
      <c r="W297" s="84"/>
      <c r="X297" s="84"/>
      <c r="Y297" s="85"/>
      <c r="AT297" s="18" t="s">
        <v>191</v>
      </c>
      <c r="AU297" s="18" t="s">
        <v>88</v>
      </c>
    </row>
    <row r="298" s="1" customFormat="1">
      <c r="B298" s="39"/>
      <c r="C298" s="40"/>
      <c r="D298" s="232" t="s">
        <v>193</v>
      </c>
      <c r="E298" s="40"/>
      <c r="F298" s="235" t="s">
        <v>342</v>
      </c>
      <c r="G298" s="40"/>
      <c r="H298" s="40"/>
      <c r="I298" s="138"/>
      <c r="J298" s="138"/>
      <c r="K298" s="40"/>
      <c r="L298" s="40"/>
      <c r="M298" s="44"/>
      <c r="N298" s="234"/>
      <c r="O298" s="84"/>
      <c r="P298" s="84"/>
      <c r="Q298" s="84"/>
      <c r="R298" s="84"/>
      <c r="S298" s="84"/>
      <c r="T298" s="84"/>
      <c r="U298" s="84"/>
      <c r="V298" s="84"/>
      <c r="W298" s="84"/>
      <c r="X298" s="84"/>
      <c r="Y298" s="85"/>
      <c r="AT298" s="18" t="s">
        <v>193</v>
      </c>
      <c r="AU298" s="18" t="s">
        <v>88</v>
      </c>
    </row>
    <row r="299" s="12" customFormat="1">
      <c r="B299" s="236"/>
      <c r="C299" s="237"/>
      <c r="D299" s="232" t="s">
        <v>195</v>
      </c>
      <c r="E299" s="238" t="s">
        <v>20</v>
      </c>
      <c r="F299" s="239" t="s">
        <v>400</v>
      </c>
      <c r="G299" s="237"/>
      <c r="H299" s="240">
        <v>76</v>
      </c>
      <c r="I299" s="241"/>
      <c r="J299" s="241"/>
      <c r="K299" s="237"/>
      <c r="L299" s="237"/>
      <c r="M299" s="242"/>
      <c r="N299" s="243"/>
      <c r="O299" s="244"/>
      <c r="P299" s="244"/>
      <c r="Q299" s="244"/>
      <c r="R299" s="244"/>
      <c r="S299" s="244"/>
      <c r="T299" s="244"/>
      <c r="U299" s="244"/>
      <c r="V299" s="244"/>
      <c r="W299" s="244"/>
      <c r="X299" s="244"/>
      <c r="Y299" s="245"/>
      <c r="AT299" s="246" t="s">
        <v>195</v>
      </c>
      <c r="AU299" s="246" t="s">
        <v>88</v>
      </c>
      <c r="AV299" s="12" t="s">
        <v>88</v>
      </c>
      <c r="AW299" s="12" t="s">
        <v>5</v>
      </c>
      <c r="AX299" s="12" t="s">
        <v>78</v>
      </c>
      <c r="AY299" s="246" t="s">
        <v>183</v>
      </c>
    </row>
    <row r="300" s="13" customFormat="1">
      <c r="B300" s="247"/>
      <c r="C300" s="248"/>
      <c r="D300" s="232" t="s">
        <v>195</v>
      </c>
      <c r="E300" s="249" t="s">
        <v>20</v>
      </c>
      <c r="F300" s="250" t="s">
        <v>197</v>
      </c>
      <c r="G300" s="248"/>
      <c r="H300" s="251">
        <v>76</v>
      </c>
      <c r="I300" s="252"/>
      <c r="J300" s="252"/>
      <c r="K300" s="248"/>
      <c r="L300" s="248"/>
      <c r="M300" s="253"/>
      <c r="N300" s="254"/>
      <c r="O300" s="255"/>
      <c r="P300" s="255"/>
      <c r="Q300" s="255"/>
      <c r="R300" s="255"/>
      <c r="S300" s="255"/>
      <c r="T300" s="255"/>
      <c r="U300" s="255"/>
      <c r="V300" s="255"/>
      <c r="W300" s="255"/>
      <c r="X300" s="255"/>
      <c r="Y300" s="256"/>
      <c r="AT300" s="257" t="s">
        <v>195</v>
      </c>
      <c r="AU300" s="257" t="s">
        <v>88</v>
      </c>
      <c r="AV300" s="13" t="s">
        <v>129</v>
      </c>
      <c r="AW300" s="13" t="s">
        <v>5</v>
      </c>
      <c r="AX300" s="13" t="s">
        <v>86</v>
      </c>
      <c r="AY300" s="257" t="s">
        <v>183</v>
      </c>
    </row>
    <row r="301" s="1" customFormat="1" ht="24" customHeight="1">
      <c r="B301" s="39"/>
      <c r="C301" s="218" t="s">
        <v>438</v>
      </c>
      <c r="D301" s="260" t="s">
        <v>185</v>
      </c>
      <c r="E301" s="219" t="s">
        <v>402</v>
      </c>
      <c r="F301" s="220" t="s">
        <v>403</v>
      </c>
      <c r="G301" s="221" t="s">
        <v>200</v>
      </c>
      <c r="H301" s="222">
        <v>48</v>
      </c>
      <c r="I301" s="223"/>
      <c r="J301" s="223"/>
      <c r="K301" s="224">
        <f>ROUND(P301*H301,2)</f>
        <v>0</v>
      </c>
      <c r="L301" s="220" t="s">
        <v>189</v>
      </c>
      <c r="M301" s="44"/>
      <c r="N301" s="225" t="s">
        <v>20</v>
      </c>
      <c r="O301" s="226" t="s">
        <v>47</v>
      </c>
      <c r="P301" s="227">
        <f>I301+J301</f>
        <v>0</v>
      </c>
      <c r="Q301" s="227">
        <f>ROUND(I301*H301,2)</f>
        <v>0</v>
      </c>
      <c r="R301" s="227">
        <f>ROUND(J301*H301,2)</f>
        <v>0</v>
      </c>
      <c r="S301" s="84"/>
      <c r="T301" s="228">
        <f>S301*H301</f>
        <v>0</v>
      </c>
      <c r="U301" s="228">
        <v>0</v>
      </c>
      <c r="V301" s="228">
        <f>U301*H301</f>
        <v>0</v>
      </c>
      <c r="W301" s="228">
        <v>0</v>
      </c>
      <c r="X301" s="228">
        <f>W301*H301</f>
        <v>0</v>
      </c>
      <c r="Y301" s="229" t="s">
        <v>20</v>
      </c>
      <c r="AR301" s="230" t="s">
        <v>129</v>
      </c>
      <c r="AT301" s="230" t="s">
        <v>185</v>
      </c>
      <c r="AU301" s="230" t="s">
        <v>88</v>
      </c>
      <c r="AY301" s="18" t="s">
        <v>183</v>
      </c>
      <c r="BE301" s="231">
        <f>IF(O301="základní",K301,0)</f>
        <v>0</v>
      </c>
      <c r="BF301" s="231">
        <f>IF(O301="snížená",K301,0)</f>
        <v>0</v>
      </c>
      <c r="BG301" s="231">
        <f>IF(O301="zákl. přenesená",K301,0)</f>
        <v>0</v>
      </c>
      <c r="BH301" s="231">
        <f>IF(O301="sníž. přenesená",K301,0)</f>
        <v>0</v>
      </c>
      <c r="BI301" s="231">
        <f>IF(O301="nulová",K301,0)</f>
        <v>0</v>
      </c>
      <c r="BJ301" s="18" t="s">
        <v>86</v>
      </c>
      <c r="BK301" s="231">
        <f>ROUND(P301*H301,2)</f>
        <v>0</v>
      </c>
      <c r="BL301" s="18" t="s">
        <v>129</v>
      </c>
      <c r="BM301" s="230" t="s">
        <v>404</v>
      </c>
    </row>
    <row r="302" s="1" customFormat="1">
      <c r="B302" s="39"/>
      <c r="C302" s="40"/>
      <c r="D302" s="232" t="s">
        <v>191</v>
      </c>
      <c r="E302" s="40"/>
      <c r="F302" s="233" t="s">
        <v>405</v>
      </c>
      <c r="G302" s="40"/>
      <c r="H302" s="40"/>
      <c r="I302" s="138"/>
      <c r="J302" s="138"/>
      <c r="K302" s="40"/>
      <c r="L302" s="40"/>
      <c r="M302" s="44"/>
      <c r="N302" s="234"/>
      <c r="O302" s="84"/>
      <c r="P302" s="84"/>
      <c r="Q302" s="84"/>
      <c r="R302" s="84"/>
      <c r="S302" s="84"/>
      <c r="T302" s="84"/>
      <c r="U302" s="84"/>
      <c r="V302" s="84"/>
      <c r="W302" s="84"/>
      <c r="X302" s="84"/>
      <c r="Y302" s="85"/>
      <c r="AT302" s="18" t="s">
        <v>191</v>
      </c>
      <c r="AU302" s="18" t="s">
        <v>88</v>
      </c>
    </row>
    <row r="303" s="1" customFormat="1">
      <c r="B303" s="39"/>
      <c r="C303" s="40"/>
      <c r="D303" s="232" t="s">
        <v>193</v>
      </c>
      <c r="E303" s="40"/>
      <c r="F303" s="235" t="s">
        <v>342</v>
      </c>
      <c r="G303" s="40"/>
      <c r="H303" s="40"/>
      <c r="I303" s="138"/>
      <c r="J303" s="138"/>
      <c r="K303" s="40"/>
      <c r="L303" s="40"/>
      <c r="M303" s="44"/>
      <c r="N303" s="234"/>
      <c r="O303" s="84"/>
      <c r="P303" s="84"/>
      <c r="Q303" s="84"/>
      <c r="R303" s="84"/>
      <c r="S303" s="84"/>
      <c r="T303" s="84"/>
      <c r="U303" s="84"/>
      <c r="V303" s="84"/>
      <c r="W303" s="84"/>
      <c r="X303" s="84"/>
      <c r="Y303" s="85"/>
      <c r="AT303" s="18" t="s">
        <v>193</v>
      </c>
      <c r="AU303" s="18" t="s">
        <v>88</v>
      </c>
    </row>
    <row r="304" s="12" customFormat="1">
      <c r="B304" s="236"/>
      <c r="C304" s="237"/>
      <c r="D304" s="232" t="s">
        <v>195</v>
      </c>
      <c r="E304" s="238" t="s">
        <v>20</v>
      </c>
      <c r="F304" s="239" t="s">
        <v>406</v>
      </c>
      <c r="G304" s="237"/>
      <c r="H304" s="240">
        <v>48</v>
      </c>
      <c r="I304" s="241"/>
      <c r="J304" s="241"/>
      <c r="K304" s="237"/>
      <c r="L304" s="237"/>
      <c r="M304" s="242"/>
      <c r="N304" s="243"/>
      <c r="O304" s="244"/>
      <c r="P304" s="244"/>
      <c r="Q304" s="244"/>
      <c r="R304" s="244"/>
      <c r="S304" s="244"/>
      <c r="T304" s="244"/>
      <c r="U304" s="244"/>
      <c r="V304" s="244"/>
      <c r="W304" s="244"/>
      <c r="X304" s="244"/>
      <c r="Y304" s="245"/>
      <c r="AT304" s="246" t="s">
        <v>195</v>
      </c>
      <c r="AU304" s="246" t="s">
        <v>88</v>
      </c>
      <c r="AV304" s="12" t="s">
        <v>88</v>
      </c>
      <c r="AW304" s="12" t="s">
        <v>5</v>
      </c>
      <c r="AX304" s="12" t="s">
        <v>78</v>
      </c>
      <c r="AY304" s="246" t="s">
        <v>183</v>
      </c>
    </row>
    <row r="305" s="13" customFormat="1">
      <c r="B305" s="247"/>
      <c r="C305" s="248"/>
      <c r="D305" s="232" t="s">
        <v>195</v>
      </c>
      <c r="E305" s="249" t="s">
        <v>20</v>
      </c>
      <c r="F305" s="250" t="s">
        <v>197</v>
      </c>
      <c r="G305" s="248"/>
      <c r="H305" s="251">
        <v>48</v>
      </c>
      <c r="I305" s="252"/>
      <c r="J305" s="252"/>
      <c r="K305" s="248"/>
      <c r="L305" s="248"/>
      <c r="M305" s="253"/>
      <c r="N305" s="254"/>
      <c r="O305" s="255"/>
      <c r="P305" s="255"/>
      <c r="Q305" s="255"/>
      <c r="R305" s="255"/>
      <c r="S305" s="255"/>
      <c r="T305" s="255"/>
      <c r="U305" s="255"/>
      <c r="V305" s="255"/>
      <c r="W305" s="255"/>
      <c r="X305" s="255"/>
      <c r="Y305" s="256"/>
      <c r="AT305" s="257" t="s">
        <v>195</v>
      </c>
      <c r="AU305" s="257" t="s">
        <v>88</v>
      </c>
      <c r="AV305" s="13" t="s">
        <v>129</v>
      </c>
      <c r="AW305" s="13" t="s">
        <v>5</v>
      </c>
      <c r="AX305" s="13" t="s">
        <v>86</v>
      </c>
      <c r="AY305" s="257" t="s">
        <v>183</v>
      </c>
    </row>
    <row r="306" s="1" customFormat="1" ht="24" customHeight="1">
      <c r="B306" s="39"/>
      <c r="C306" s="218" t="s">
        <v>447</v>
      </c>
      <c r="D306" s="260" t="s">
        <v>185</v>
      </c>
      <c r="E306" s="219" t="s">
        <v>408</v>
      </c>
      <c r="F306" s="220" t="s">
        <v>409</v>
      </c>
      <c r="G306" s="221" t="s">
        <v>200</v>
      </c>
      <c r="H306" s="222">
        <v>16</v>
      </c>
      <c r="I306" s="223"/>
      <c r="J306" s="223"/>
      <c r="K306" s="224">
        <f>ROUND(P306*H306,2)</f>
        <v>0</v>
      </c>
      <c r="L306" s="220" t="s">
        <v>189</v>
      </c>
      <c r="M306" s="44"/>
      <c r="N306" s="225" t="s">
        <v>20</v>
      </c>
      <c r="O306" s="226" t="s">
        <v>47</v>
      </c>
      <c r="P306" s="227">
        <f>I306+J306</f>
        <v>0</v>
      </c>
      <c r="Q306" s="227">
        <f>ROUND(I306*H306,2)</f>
        <v>0</v>
      </c>
      <c r="R306" s="227">
        <f>ROUND(J306*H306,2)</f>
        <v>0</v>
      </c>
      <c r="S306" s="84"/>
      <c r="T306" s="228">
        <f>S306*H306</f>
        <v>0</v>
      </c>
      <c r="U306" s="228">
        <v>0</v>
      </c>
      <c r="V306" s="228">
        <f>U306*H306</f>
        <v>0</v>
      </c>
      <c r="W306" s="228">
        <v>0</v>
      </c>
      <c r="X306" s="228">
        <f>W306*H306</f>
        <v>0</v>
      </c>
      <c r="Y306" s="229" t="s">
        <v>20</v>
      </c>
      <c r="AR306" s="230" t="s">
        <v>129</v>
      </c>
      <c r="AT306" s="230" t="s">
        <v>185</v>
      </c>
      <c r="AU306" s="230" t="s">
        <v>88</v>
      </c>
      <c r="AY306" s="18" t="s">
        <v>183</v>
      </c>
      <c r="BE306" s="231">
        <f>IF(O306="základní",K306,0)</f>
        <v>0</v>
      </c>
      <c r="BF306" s="231">
        <f>IF(O306="snížená",K306,0)</f>
        <v>0</v>
      </c>
      <c r="BG306" s="231">
        <f>IF(O306="zákl. přenesená",K306,0)</f>
        <v>0</v>
      </c>
      <c r="BH306" s="231">
        <f>IF(O306="sníž. přenesená",K306,0)</f>
        <v>0</v>
      </c>
      <c r="BI306" s="231">
        <f>IF(O306="nulová",K306,0)</f>
        <v>0</v>
      </c>
      <c r="BJ306" s="18" t="s">
        <v>86</v>
      </c>
      <c r="BK306" s="231">
        <f>ROUND(P306*H306,2)</f>
        <v>0</v>
      </c>
      <c r="BL306" s="18" t="s">
        <v>129</v>
      </c>
      <c r="BM306" s="230" t="s">
        <v>410</v>
      </c>
    </row>
    <row r="307" s="1" customFormat="1">
      <c r="B307" s="39"/>
      <c r="C307" s="40"/>
      <c r="D307" s="232" t="s">
        <v>191</v>
      </c>
      <c r="E307" s="40"/>
      <c r="F307" s="233" t="s">
        <v>411</v>
      </c>
      <c r="G307" s="40"/>
      <c r="H307" s="40"/>
      <c r="I307" s="138"/>
      <c r="J307" s="138"/>
      <c r="K307" s="40"/>
      <c r="L307" s="40"/>
      <c r="M307" s="44"/>
      <c r="N307" s="234"/>
      <c r="O307" s="84"/>
      <c r="P307" s="84"/>
      <c r="Q307" s="84"/>
      <c r="R307" s="84"/>
      <c r="S307" s="84"/>
      <c r="T307" s="84"/>
      <c r="U307" s="84"/>
      <c r="V307" s="84"/>
      <c r="W307" s="84"/>
      <c r="X307" s="84"/>
      <c r="Y307" s="85"/>
      <c r="AT307" s="18" t="s">
        <v>191</v>
      </c>
      <c r="AU307" s="18" t="s">
        <v>88</v>
      </c>
    </row>
    <row r="308" s="1" customFormat="1">
      <c r="B308" s="39"/>
      <c r="C308" s="40"/>
      <c r="D308" s="232" t="s">
        <v>193</v>
      </c>
      <c r="E308" s="40"/>
      <c r="F308" s="235" t="s">
        <v>342</v>
      </c>
      <c r="G308" s="40"/>
      <c r="H308" s="40"/>
      <c r="I308" s="138"/>
      <c r="J308" s="138"/>
      <c r="K308" s="40"/>
      <c r="L308" s="40"/>
      <c r="M308" s="44"/>
      <c r="N308" s="234"/>
      <c r="O308" s="84"/>
      <c r="P308" s="84"/>
      <c r="Q308" s="84"/>
      <c r="R308" s="84"/>
      <c r="S308" s="84"/>
      <c r="T308" s="84"/>
      <c r="U308" s="84"/>
      <c r="V308" s="84"/>
      <c r="W308" s="84"/>
      <c r="X308" s="84"/>
      <c r="Y308" s="85"/>
      <c r="AT308" s="18" t="s">
        <v>193</v>
      </c>
      <c r="AU308" s="18" t="s">
        <v>88</v>
      </c>
    </row>
    <row r="309" s="12" customFormat="1">
      <c r="B309" s="236"/>
      <c r="C309" s="237"/>
      <c r="D309" s="232" t="s">
        <v>195</v>
      </c>
      <c r="E309" s="238" t="s">
        <v>20</v>
      </c>
      <c r="F309" s="239" t="s">
        <v>412</v>
      </c>
      <c r="G309" s="237"/>
      <c r="H309" s="240">
        <v>16</v>
      </c>
      <c r="I309" s="241"/>
      <c r="J309" s="241"/>
      <c r="K309" s="237"/>
      <c r="L309" s="237"/>
      <c r="M309" s="242"/>
      <c r="N309" s="243"/>
      <c r="O309" s="244"/>
      <c r="P309" s="244"/>
      <c r="Q309" s="244"/>
      <c r="R309" s="244"/>
      <c r="S309" s="244"/>
      <c r="T309" s="244"/>
      <c r="U309" s="244"/>
      <c r="V309" s="244"/>
      <c r="W309" s="244"/>
      <c r="X309" s="244"/>
      <c r="Y309" s="245"/>
      <c r="AT309" s="246" t="s">
        <v>195</v>
      </c>
      <c r="AU309" s="246" t="s">
        <v>88</v>
      </c>
      <c r="AV309" s="12" t="s">
        <v>88</v>
      </c>
      <c r="AW309" s="12" t="s">
        <v>5</v>
      </c>
      <c r="AX309" s="12" t="s">
        <v>78</v>
      </c>
      <c r="AY309" s="246" t="s">
        <v>183</v>
      </c>
    </row>
    <row r="310" s="13" customFormat="1">
      <c r="B310" s="247"/>
      <c r="C310" s="248"/>
      <c r="D310" s="232" t="s">
        <v>195</v>
      </c>
      <c r="E310" s="249" t="s">
        <v>20</v>
      </c>
      <c r="F310" s="250" t="s">
        <v>197</v>
      </c>
      <c r="G310" s="248"/>
      <c r="H310" s="251">
        <v>16</v>
      </c>
      <c r="I310" s="252"/>
      <c r="J310" s="252"/>
      <c r="K310" s="248"/>
      <c r="L310" s="248"/>
      <c r="M310" s="253"/>
      <c r="N310" s="254"/>
      <c r="O310" s="255"/>
      <c r="P310" s="255"/>
      <c r="Q310" s="255"/>
      <c r="R310" s="255"/>
      <c r="S310" s="255"/>
      <c r="T310" s="255"/>
      <c r="U310" s="255"/>
      <c r="V310" s="255"/>
      <c r="W310" s="255"/>
      <c r="X310" s="255"/>
      <c r="Y310" s="256"/>
      <c r="AT310" s="257" t="s">
        <v>195</v>
      </c>
      <c r="AU310" s="257" t="s">
        <v>88</v>
      </c>
      <c r="AV310" s="13" t="s">
        <v>129</v>
      </c>
      <c r="AW310" s="13" t="s">
        <v>5</v>
      </c>
      <c r="AX310" s="13" t="s">
        <v>86</v>
      </c>
      <c r="AY310" s="257" t="s">
        <v>183</v>
      </c>
    </row>
    <row r="311" s="1" customFormat="1" ht="16.5" customHeight="1">
      <c r="B311" s="39"/>
      <c r="C311" s="218" t="s">
        <v>454</v>
      </c>
      <c r="D311" s="260" t="s">
        <v>185</v>
      </c>
      <c r="E311" s="219" t="s">
        <v>714</v>
      </c>
      <c r="F311" s="220" t="s">
        <v>715</v>
      </c>
      <c r="G311" s="221" t="s">
        <v>200</v>
      </c>
      <c r="H311" s="222">
        <v>4</v>
      </c>
      <c r="I311" s="223"/>
      <c r="J311" s="223"/>
      <c r="K311" s="224">
        <f>ROUND(P311*H311,2)</f>
        <v>0</v>
      </c>
      <c r="L311" s="220" t="s">
        <v>20</v>
      </c>
      <c r="M311" s="44"/>
      <c r="N311" s="225" t="s">
        <v>20</v>
      </c>
      <c r="O311" s="226" t="s">
        <v>47</v>
      </c>
      <c r="P311" s="227">
        <f>I311+J311</f>
        <v>0</v>
      </c>
      <c r="Q311" s="227">
        <f>ROUND(I311*H311,2)</f>
        <v>0</v>
      </c>
      <c r="R311" s="227">
        <f>ROUND(J311*H311,2)</f>
        <v>0</v>
      </c>
      <c r="S311" s="84"/>
      <c r="T311" s="228">
        <f>S311*H311</f>
        <v>0</v>
      </c>
      <c r="U311" s="228">
        <v>0</v>
      </c>
      <c r="V311" s="228">
        <f>U311*H311</f>
        <v>0</v>
      </c>
      <c r="W311" s="228">
        <v>0</v>
      </c>
      <c r="X311" s="228">
        <f>W311*H311</f>
        <v>0</v>
      </c>
      <c r="Y311" s="229" t="s">
        <v>20</v>
      </c>
      <c r="AR311" s="230" t="s">
        <v>129</v>
      </c>
      <c r="AT311" s="230" t="s">
        <v>185</v>
      </c>
      <c r="AU311" s="230" t="s">
        <v>88</v>
      </c>
      <c r="AY311" s="18" t="s">
        <v>183</v>
      </c>
      <c r="BE311" s="231">
        <f>IF(O311="základní",K311,0)</f>
        <v>0</v>
      </c>
      <c r="BF311" s="231">
        <f>IF(O311="snížená",K311,0)</f>
        <v>0</v>
      </c>
      <c r="BG311" s="231">
        <f>IF(O311="zákl. přenesená",K311,0)</f>
        <v>0</v>
      </c>
      <c r="BH311" s="231">
        <f>IF(O311="sníž. přenesená",K311,0)</f>
        <v>0</v>
      </c>
      <c r="BI311" s="231">
        <f>IF(O311="nulová",K311,0)</f>
        <v>0</v>
      </c>
      <c r="BJ311" s="18" t="s">
        <v>86</v>
      </c>
      <c r="BK311" s="231">
        <f>ROUND(P311*H311,2)</f>
        <v>0</v>
      </c>
      <c r="BL311" s="18" t="s">
        <v>129</v>
      </c>
      <c r="BM311" s="230" t="s">
        <v>716</v>
      </c>
    </row>
    <row r="312" s="1" customFormat="1">
      <c r="B312" s="39"/>
      <c r="C312" s="40"/>
      <c r="D312" s="232" t="s">
        <v>191</v>
      </c>
      <c r="E312" s="40"/>
      <c r="F312" s="233" t="s">
        <v>717</v>
      </c>
      <c r="G312" s="40"/>
      <c r="H312" s="40"/>
      <c r="I312" s="138"/>
      <c r="J312" s="138"/>
      <c r="K312" s="40"/>
      <c r="L312" s="40"/>
      <c r="M312" s="44"/>
      <c r="N312" s="234"/>
      <c r="O312" s="84"/>
      <c r="P312" s="84"/>
      <c r="Q312" s="84"/>
      <c r="R312" s="84"/>
      <c r="S312" s="84"/>
      <c r="T312" s="84"/>
      <c r="U312" s="84"/>
      <c r="V312" s="84"/>
      <c r="W312" s="84"/>
      <c r="X312" s="84"/>
      <c r="Y312" s="85"/>
      <c r="AT312" s="18" t="s">
        <v>191</v>
      </c>
      <c r="AU312" s="18" t="s">
        <v>88</v>
      </c>
    </row>
    <row r="313" s="1" customFormat="1">
      <c r="B313" s="39"/>
      <c r="C313" s="40"/>
      <c r="D313" s="232" t="s">
        <v>193</v>
      </c>
      <c r="E313" s="40"/>
      <c r="F313" s="235" t="s">
        <v>342</v>
      </c>
      <c r="G313" s="40"/>
      <c r="H313" s="40"/>
      <c r="I313" s="138"/>
      <c r="J313" s="138"/>
      <c r="K313" s="40"/>
      <c r="L313" s="40"/>
      <c r="M313" s="44"/>
      <c r="N313" s="234"/>
      <c r="O313" s="84"/>
      <c r="P313" s="84"/>
      <c r="Q313" s="84"/>
      <c r="R313" s="84"/>
      <c r="S313" s="84"/>
      <c r="T313" s="84"/>
      <c r="U313" s="84"/>
      <c r="V313" s="84"/>
      <c r="W313" s="84"/>
      <c r="X313" s="84"/>
      <c r="Y313" s="85"/>
      <c r="AT313" s="18" t="s">
        <v>193</v>
      </c>
      <c r="AU313" s="18" t="s">
        <v>88</v>
      </c>
    </row>
    <row r="314" s="1" customFormat="1">
      <c r="B314" s="39"/>
      <c r="C314" s="40"/>
      <c r="D314" s="232" t="s">
        <v>419</v>
      </c>
      <c r="E314" s="40"/>
      <c r="F314" s="235" t="s">
        <v>718</v>
      </c>
      <c r="G314" s="40"/>
      <c r="H314" s="40"/>
      <c r="I314" s="138"/>
      <c r="J314" s="138"/>
      <c r="K314" s="40"/>
      <c r="L314" s="40"/>
      <c r="M314" s="44"/>
      <c r="N314" s="234"/>
      <c r="O314" s="84"/>
      <c r="P314" s="84"/>
      <c r="Q314" s="84"/>
      <c r="R314" s="84"/>
      <c r="S314" s="84"/>
      <c r="T314" s="84"/>
      <c r="U314" s="84"/>
      <c r="V314" s="84"/>
      <c r="W314" s="84"/>
      <c r="X314" s="84"/>
      <c r="Y314" s="85"/>
      <c r="AT314" s="18" t="s">
        <v>419</v>
      </c>
      <c r="AU314" s="18" t="s">
        <v>88</v>
      </c>
    </row>
    <row r="315" s="12" customFormat="1">
      <c r="B315" s="236"/>
      <c r="C315" s="237"/>
      <c r="D315" s="232" t="s">
        <v>195</v>
      </c>
      <c r="E315" s="238" t="s">
        <v>20</v>
      </c>
      <c r="F315" s="239" t="s">
        <v>719</v>
      </c>
      <c r="G315" s="237"/>
      <c r="H315" s="240">
        <v>4</v>
      </c>
      <c r="I315" s="241"/>
      <c r="J315" s="241"/>
      <c r="K315" s="237"/>
      <c r="L315" s="237"/>
      <c r="M315" s="242"/>
      <c r="N315" s="243"/>
      <c r="O315" s="244"/>
      <c r="P315" s="244"/>
      <c r="Q315" s="244"/>
      <c r="R315" s="244"/>
      <c r="S315" s="244"/>
      <c r="T315" s="244"/>
      <c r="U315" s="244"/>
      <c r="V315" s="244"/>
      <c r="W315" s="244"/>
      <c r="X315" s="244"/>
      <c r="Y315" s="245"/>
      <c r="AT315" s="246" t="s">
        <v>195</v>
      </c>
      <c r="AU315" s="246" t="s">
        <v>88</v>
      </c>
      <c r="AV315" s="12" t="s">
        <v>88</v>
      </c>
      <c r="AW315" s="12" t="s">
        <v>5</v>
      </c>
      <c r="AX315" s="12" t="s">
        <v>78</v>
      </c>
      <c r="AY315" s="246" t="s">
        <v>183</v>
      </c>
    </row>
    <row r="316" s="13" customFormat="1">
      <c r="B316" s="247"/>
      <c r="C316" s="248"/>
      <c r="D316" s="232" t="s">
        <v>195</v>
      </c>
      <c r="E316" s="249" t="s">
        <v>20</v>
      </c>
      <c r="F316" s="250" t="s">
        <v>197</v>
      </c>
      <c r="G316" s="248"/>
      <c r="H316" s="251">
        <v>4</v>
      </c>
      <c r="I316" s="252"/>
      <c r="J316" s="252"/>
      <c r="K316" s="248"/>
      <c r="L316" s="248"/>
      <c r="M316" s="253"/>
      <c r="N316" s="254"/>
      <c r="O316" s="255"/>
      <c r="P316" s="255"/>
      <c r="Q316" s="255"/>
      <c r="R316" s="255"/>
      <c r="S316" s="255"/>
      <c r="T316" s="255"/>
      <c r="U316" s="255"/>
      <c r="V316" s="255"/>
      <c r="W316" s="255"/>
      <c r="X316" s="255"/>
      <c r="Y316" s="256"/>
      <c r="AT316" s="257" t="s">
        <v>195</v>
      </c>
      <c r="AU316" s="257" t="s">
        <v>88</v>
      </c>
      <c r="AV316" s="13" t="s">
        <v>129</v>
      </c>
      <c r="AW316" s="13" t="s">
        <v>5</v>
      </c>
      <c r="AX316" s="13" t="s">
        <v>86</v>
      </c>
      <c r="AY316" s="257" t="s">
        <v>183</v>
      </c>
    </row>
    <row r="317" s="1" customFormat="1" ht="24" customHeight="1">
      <c r="B317" s="39"/>
      <c r="C317" s="218" t="s">
        <v>461</v>
      </c>
      <c r="D317" s="293" t="s">
        <v>185</v>
      </c>
      <c r="E317" s="219" t="s">
        <v>414</v>
      </c>
      <c r="F317" s="220" t="s">
        <v>415</v>
      </c>
      <c r="G317" s="221" t="s">
        <v>416</v>
      </c>
      <c r="H317" s="222">
        <v>17.539000000000001</v>
      </c>
      <c r="I317" s="223"/>
      <c r="J317" s="223"/>
      <c r="K317" s="224">
        <f>ROUND(P317*H317,2)</f>
        <v>0</v>
      </c>
      <c r="L317" s="220" t="s">
        <v>20</v>
      </c>
      <c r="M317" s="44"/>
      <c r="N317" s="225" t="s">
        <v>20</v>
      </c>
      <c r="O317" s="226" t="s">
        <v>47</v>
      </c>
      <c r="P317" s="227">
        <f>I317+J317</f>
        <v>0</v>
      </c>
      <c r="Q317" s="227">
        <f>ROUND(I317*H317,2)</f>
        <v>0</v>
      </c>
      <c r="R317" s="227">
        <f>ROUND(J317*H317,2)</f>
        <v>0</v>
      </c>
      <c r="S317" s="84"/>
      <c r="T317" s="228">
        <f>S317*H317</f>
        <v>0</v>
      </c>
      <c r="U317" s="228">
        <v>0</v>
      </c>
      <c r="V317" s="228">
        <f>U317*H317</f>
        <v>0</v>
      </c>
      <c r="W317" s="228">
        <v>0</v>
      </c>
      <c r="X317" s="228">
        <f>W317*H317</f>
        <v>0</v>
      </c>
      <c r="Y317" s="229" t="s">
        <v>20</v>
      </c>
      <c r="AR317" s="230" t="s">
        <v>129</v>
      </c>
      <c r="AT317" s="230" t="s">
        <v>185</v>
      </c>
      <c r="AU317" s="230" t="s">
        <v>88</v>
      </c>
      <c r="AY317" s="18" t="s">
        <v>183</v>
      </c>
      <c r="BE317" s="231">
        <f>IF(O317="základní",K317,0)</f>
        <v>0</v>
      </c>
      <c r="BF317" s="231">
        <f>IF(O317="snížená",K317,0)</f>
        <v>0</v>
      </c>
      <c r="BG317" s="231">
        <f>IF(O317="zákl. přenesená",K317,0)</f>
        <v>0</v>
      </c>
      <c r="BH317" s="231">
        <f>IF(O317="sníž. přenesená",K317,0)</f>
        <v>0</v>
      </c>
      <c r="BI317" s="231">
        <f>IF(O317="nulová",K317,0)</f>
        <v>0</v>
      </c>
      <c r="BJ317" s="18" t="s">
        <v>86</v>
      </c>
      <c r="BK317" s="231">
        <f>ROUND(P317*H317,2)</f>
        <v>0</v>
      </c>
      <c r="BL317" s="18" t="s">
        <v>129</v>
      </c>
      <c r="BM317" s="230" t="s">
        <v>417</v>
      </c>
    </row>
    <row r="318" s="1" customFormat="1">
      <c r="B318" s="39"/>
      <c r="C318" s="40"/>
      <c r="D318" s="232" t="s">
        <v>191</v>
      </c>
      <c r="E318" s="40"/>
      <c r="F318" s="233" t="s">
        <v>418</v>
      </c>
      <c r="G318" s="40"/>
      <c r="H318" s="40"/>
      <c r="I318" s="138"/>
      <c r="J318" s="138"/>
      <c r="K318" s="40"/>
      <c r="L318" s="40"/>
      <c r="M318" s="44"/>
      <c r="N318" s="234"/>
      <c r="O318" s="84"/>
      <c r="P318" s="84"/>
      <c r="Q318" s="84"/>
      <c r="R318" s="84"/>
      <c r="S318" s="84"/>
      <c r="T318" s="84"/>
      <c r="U318" s="84"/>
      <c r="V318" s="84"/>
      <c r="W318" s="84"/>
      <c r="X318" s="84"/>
      <c r="Y318" s="85"/>
      <c r="AT318" s="18" t="s">
        <v>191</v>
      </c>
      <c r="AU318" s="18" t="s">
        <v>88</v>
      </c>
    </row>
    <row r="319" s="1" customFormat="1">
      <c r="B319" s="39"/>
      <c r="C319" s="40"/>
      <c r="D319" s="232" t="s">
        <v>419</v>
      </c>
      <c r="E319" s="40"/>
      <c r="F319" s="235" t="s">
        <v>420</v>
      </c>
      <c r="G319" s="40"/>
      <c r="H319" s="40"/>
      <c r="I319" s="138"/>
      <c r="J319" s="138"/>
      <c r="K319" s="40"/>
      <c r="L319" s="40"/>
      <c r="M319" s="44"/>
      <c r="N319" s="234"/>
      <c r="O319" s="84"/>
      <c r="P319" s="84"/>
      <c r="Q319" s="84"/>
      <c r="R319" s="84"/>
      <c r="S319" s="84"/>
      <c r="T319" s="84"/>
      <c r="U319" s="84"/>
      <c r="V319" s="84"/>
      <c r="W319" s="84"/>
      <c r="X319" s="84"/>
      <c r="Y319" s="85"/>
      <c r="AT319" s="18" t="s">
        <v>419</v>
      </c>
      <c r="AU319" s="18" t="s">
        <v>88</v>
      </c>
    </row>
    <row r="320" s="14" customFormat="1">
      <c r="B320" s="261"/>
      <c r="C320" s="262"/>
      <c r="D320" s="232" t="s">
        <v>195</v>
      </c>
      <c r="E320" s="263" t="s">
        <v>20</v>
      </c>
      <c r="F320" s="264" t="s">
        <v>421</v>
      </c>
      <c r="G320" s="262"/>
      <c r="H320" s="263" t="s">
        <v>20</v>
      </c>
      <c r="I320" s="265"/>
      <c r="J320" s="265"/>
      <c r="K320" s="262"/>
      <c r="L320" s="262"/>
      <c r="M320" s="266"/>
      <c r="N320" s="267"/>
      <c r="O320" s="268"/>
      <c r="P320" s="268"/>
      <c r="Q320" s="268"/>
      <c r="R320" s="268"/>
      <c r="S320" s="268"/>
      <c r="T320" s="268"/>
      <c r="U320" s="268"/>
      <c r="V320" s="268"/>
      <c r="W320" s="268"/>
      <c r="X320" s="268"/>
      <c r="Y320" s="269"/>
      <c r="AT320" s="270" t="s">
        <v>195</v>
      </c>
      <c r="AU320" s="270" t="s">
        <v>88</v>
      </c>
      <c r="AV320" s="14" t="s">
        <v>86</v>
      </c>
      <c r="AW320" s="14" t="s">
        <v>5</v>
      </c>
      <c r="AX320" s="14" t="s">
        <v>78</v>
      </c>
      <c r="AY320" s="270" t="s">
        <v>183</v>
      </c>
    </row>
    <row r="321" s="12" customFormat="1">
      <c r="B321" s="236"/>
      <c r="C321" s="237"/>
      <c r="D321" s="232" t="s">
        <v>195</v>
      </c>
      <c r="E321" s="238" t="s">
        <v>20</v>
      </c>
      <c r="F321" s="239" t="s">
        <v>422</v>
      </c>
      <c r="G321" s="237"/>
      <c r="H321" s="240">
        <v>1.0429999999999999</v>
      </c>
      <c r="I321" s="241"/>
      <c r="J321" s="241"/>
      <c r="K321" s="237"/>
      <c r="L321" s="237"/>
      <c r="M321" s="242"/>
      <c r="N321" s="243"/>
      <c r="O321" s="244"/>
      <c r="P321" s="244"/>
      <c r="Q321" s="244"/>
      <c r="R321" s="244"/>
      <c r="S321" s="244"/>
      <c r="T321" s="244"/>
      <c r="U321" s="244"/>
      <c r="V321" s="244"/>
      <c r="W321" s="244"/>
      <c r="X321" s="244"/>
      <c r="Y321" s="245"/>
      <c r="AT321" s="246" t="s">
        <v>195</v>
      </c>
      <c r="AU321" s="246" t="s">
        <v>88</v>
      </c>
      <c r="AV321" s="12" t="s">
        <v>88</v>
      </c>
      <c r="AW321" s="12" t="s">
        <v>5</v>
      </c>
      <c r="AX321" s="12" t="s">
        <v>78</v>
      </c>
      <c r="AY321" s="246" t="s">
        <v>183</v>
      </c>
    </row>
    <row r="322" s="12" customFormat="1">
      <c r="B322" s="236"/>
      <c r="C322" s="237"/>
      <c r="D322" s="232" t="s">
        <v>195</v>
      </c>
      <c r="E322" s="238" t="s">
        <v>20</v>
      </c>
      <c r="F322" s="239" t="s">
        <v>423</v>
      </c>
      <c r="G322" s="237"/>
      <c r="H322" s="240">
        <v>3.1949999999999998</v>
      </c>
      <c r="I322" s="241"/>
      <c r="J322" s="241"/>
      <c r="K322" s="237"/>
      <c r="L322" s="237"/>
      <c r="M322" s="242"/>
      <c r="N322" s="243"/>
      <c r="O322" s="244"/>
      <c r="P322" s="244"/>
      <c r="Q322" s="244"/>
      <c r="R322" s="244"/>
      <c r="S322" s="244"/>
      <c r="T322" s="244"/>
      <c r="U322" s="244"/>
      <c r="V322" s="244"/>
      <c r="W322" s="244"/>
      <c r="X322" s="244"/>
      <c r="Y322" s="245"/>
      <c r="AT322" s="246" t="s">
        <v>195</v>
      </c>
      <c r="AU322" s="246" t="s">
        <v>88</v>
      </c>
      <c r="AV322" s="12" t="s">
        <v>88</v>
      </c>
      <c r="AW322" s="12" t="s">
        <v>5</v>
      </c>
      <c r="AX322" s="12" t="s">
        <v>78</v>
      </c>
      <c r="AY322" s="246" t="s">
        <v>183</v>
      </c>
    </row>
    <row r="323" s="12" customFormat="1">
      <c r="B323" s="236"/>
      <c r="C323" s="237"/>
      <c r="D323" s="232" t="s">
        <v>195</v>
      </c>
      <c r="E323" s="238" t="s">
        <v>20</v>
      </c>
      <c r="F323" s="239" t="s">
        <v>424</v>
      </c>
      <c r="G323" s="237"/>
      <c r="H323" s="240">
        <v>6.3559999999999999</v>
      </c>
      <c r="I323" s="241"/>
      <c r="J323" s="241"/>
      <c r="K323" s="237"/>
      <c r="L323" s="237"/>
      <c r="M323" s="242"/>
      <c r="N323" s="243"/>
      <c r="O323" s="244"/>
      <c r="P323" s="244"/>
      <c r="Q323" s="244"/>
      <c r="R323" s="244"/>
      <c r="S323" s="244"/>
      <c r="T323" s="244"/>
      <c r="U323" s="244"/>
      <c r="V323" s="244"/>
      <c r="W323" s="244"/>
      <c r="X323" s="244"/>
      <c r="Y323" s="245"/>
      <c r="AT323" s="246" t="s">
        <v>195</v>
      </c>
      <c r="AU323" s="246" t="s">
        <v>88</v>
      </c>
      <c r="AV323" s="12" t="s">
        <v>88</v>
      </c>
      <c r="AW323" s="12" t="s">
        <v>5</v>
      </c>
      <c r="AX323" s="12" t="s">
        <v>78</v>
      </c>
      <c r="AY323" s="246" t="s">
        <v>183</v>
      </c>
    </row>
    <row r="324" s="12" customFormat="1">
      <c r="B324" s="236"/>
      <c r="C324" s="237"/>
      <c r="D324" s="232" t="s">
        <v>195</v>
      </c>
      <c r="E324" s="238" t="s">
        <v>20</v>
      </c>
      <c r="F324" s="239" t="s">
        <v>425</v>
      </c>
      <c r="G324" s="237"/>
      <c r="H324" s="240">
        <v>4.843</v>
      </c>
      <c r="I324" s="241"/>
      <c r="J324" s="241"/>
      <c r="K324" s="237"/>
      <c r="L324" s="237"/>
      <c r="M324" s="242"/>
      <c r="N324" s="243"/>
      <c r="O324" s="244"/>
      <c r="P324" s="244"/>
      <c r="Q324" s="244"/>
      <c r="R324" s="244"/>
      <c r="S324" s="244"/>
      <c r="T324" s="244"/>
      <c r="U324" s="244"/>
      <c r="V324" s="244"/>
      <c r="W324" s="244"/>
      <c r="X324" s="244"/>
      <c r="Y324" s="245"/>
      <c r="AT324" s="246" t="s">
        <v>195</v>
      </c>
      <c r="AU324" s="246" t="s">
        <v>88</v>
      </c>
      <c r="AV324" s="12" t="s">
        <v>88</v>
      </c>
      <c r="AW324" s="12" t="s">
        <v>5</v>
      </c>
      <c r="AX324" s="12" t="s">
        <v>78</v>
      </c>
      <c r="AY324" s="246" t="s">
        <v>183</v>
      </c>
    </row>
    <row r="325" s="12" customFormat="1">
      <c r="B325" s="236"/>
      <c r="C325" s="237"/>
      <c r="D325" s="232" t="s">
        <v>195</v>
      </c>
      <c r="E325" s="238" t="s">
        <v>20</v>
      </c>
      <c r="F325" s="239" t="s">
        <v>720</v>
      </c>
      <c r="G325" s="237"/>
      <c r="H325" s="240">
        <v>2.1019999999999999</v>
      </c>
      <c r="I325" s="241"/>
      <c r="J325" s="241"/>
      <c r="K325" s="237"/>
      <c r="L325" s="237"/>
      <c r="M325" s="242"/>
      <c r="N325" s="243"/>
      <c r="O325" s="244"/>
      <c r="P325" s="244"/>
      <c r="Q325" s="244"/>
      <c r="R325" s="244"/>
      <c r="S325" s="244"/>
      <c r="T325" s="244"/>
      <c r="U325" s="244"/>
      <c r="V325" s="244"/>
      <c r="W325" s="244"/>
      <c r="X325" s="244"/>
      <c r="Y325" s="245"/>
      <c r="AT325" s="246" t="s">
        <v>195</v>
      </c>
      <c r="AU325" s="246" t="s">
        <v>88</v>
      </c>
      <c r="AV325" s="12" t="s">
        <v>88</v>
      </c>
      <c r="AW325" s="12" t="s">
        <v>5</v>
      </c>
      <c r="AX325" s="12" t="s">
        <v>78</v>
      </c>
      <c r="AY325" s="246" t="s">
        <v>183</v>
      </c>
    </row>
    <row r="326" s="13" customFormat="1">
      <c r="B326" s="247"/>
      <c r="C326" s="248"/>
      <c r="D326" s="232" t="s">
        <v>195</v>
      </c>
      <c r="E326" s="249" t="s">
        <v>20</v>
      </c>
      <c r="F326" s="250" t="s">
        <v>197</v>
      </c>
      <c r="G326" s="248"/>
      <c r="H326" s="251">
        <v>17.539000000000001</v>
      </c>
      <c r="I326" s="252"/>
      <c r="J326" s="252"/>
      <c r="K326" s="248"/>
      <c r="L326" s="248"/>
      <c r="M326" s="253"/>
      <c r="N326" s="254"/>
      <c r="O326" s="255"/>
      <c r="P326" s="255"/>
      <c r="Q326" s="255"/>
      <c r="R326" s="255"/>
      <c r="S326" s="255"/>
      <c r="T326" s="255"/>
      <c r="U326" s="255"/>
      <c r="V326" s="255"/>
      <c r="W326" s="255"/>
      <c r="X326" s="255"/>
      <c r="Y326" s="256"/>
      <c r="AT326" s="257" t="s">
        <v>195</v>
      </c>
      <c r="AU326" s="257" t="s">
        <v>88</v>
      </c>
      <c r="AV326" s="13" t="s">
        <v>129</v>
      </c>
      <c r="AW326" s="13" t="s">
        <v>5</v>
      </c>
      <c r="AX326" s="13" t="s">
        <v>86</v>
      </c>
      <c r="AY326" s="257" t="s">
        <v>183</v>
      </c>
    </row>
    <row r="327" s="1" customFormat="1" ht="24" customHeight="1">
      <c r="B327" s="39"/>
      <c r="C327" s="218" t="s">
        <v>468</v>
      </c>
      <c r="D327" s="294" t="s">
        <v>185</v>
      </c>
      <c r="E327" s="219" t="s">
        <v>427</v>
      </c>
      <c r="F327" s="220" t="s">
        <v>428</v>
      </c>
      <c r="G327" s="221" t="s">
        <v>224</v>
      </c>
      <c r="H327" s="222">
        <v>586.29999999999995</v>
      </c>
      <c r="I327" s="223"/>
      <c r="J327" s="223"/>
      <c r="K327" s="224">
        <f>ROUND(P327*H327,2)</f>
        <v>0</v>
      </c>
      <c r="L327" s="220" t="s">
        <v>189</v>
      </c>
      <c r="M327" s="44"/>
      <c r="N327" s="225" t="s">
        <v>20</v>
      </c>
      <c r="O327" s="226" t="s">
        <v>47</v>
      </c>
      <c r="P327" s="227">
        <f>I327+J327</f>
        <v>0</v>
      </c>
      <c r="Q327" s="227">
        <f>ROUND(I327*H327,2)</f>
        <v>0</v>
      </c>
      <c r="R327" s="227">
        <f>ROUND(J327*H327,2)</f>
        <v>0</v>
      </c>
      <c r="S327" s="84"/>
      <c r="T327" s="228">
        <f>S327*H327</f>
        <v>0</v>
      </c>
      <c r="U327" s="228">
        <v>0</v>
      </c>
      <c r="V327" s="228">
        <f>U327*H327</f>
        <v>0</v>
      </c>
      <c r="W327" s="228">
        <v>0</v>
      </c>
      <c r="X327" s="228">
        <f>W327*H327</f>
        <v>0</v>
      </c>
      <c r="Y327" s="229" t="s">
        <v>20</v>
      </c>
      <c r="AR327" s="230" t="s">
        <v>129</v>
      </c>
      <c r="AT327" s="230" t="s">
        <v>185</v>
      </c>
      <c r="AU327" s="230" t="s">
        <v>88</v>
      </c>
      <c r="AY327" s="18" t="s">
        <v>183</v>
      </c>
      <c r="BE327" s="231">
        <f>IF(O327="základní",K327,0)</f>
        <v>0</v>
      </c>
      <c r="BF327" s="231">
        <f>IF(O327="snížená",K327,0)</f>
        <v>0</v>
      </c>
      <c r="BG327" s="231">
        <f>IF(O327="zákl. přenesená",K327,0)</f>
        <v>0</v>
      </c>
      <c r="BH327" s="231">
        <f>IF(O327="sníž. přenesená",K327,0)</f>
        <v>0</v>
      </c>
      <c r="BI327" s="231">
        <f>IF(O327="nulová",K327,0)</f>
        <v>0</v>
      </c>
      <c r="BJ327" s="18" t="s">
        <v>86</v>
      </c>
      <c r="BK327" s="231">
        <f>ROUND(P327*H327,2)</f>
        <v>0</v>
      </c>
      <c r="BL327" s="18" t="s">
        <v>129</v>
      </c>
      <c r="BM327" s="230" t="s">
        <v>429</v>
      </c>
    </row>
    <row r="328" s="1" customFormat="1">
      <c r="B328" s="39"/>
      <c r="C328" s="40"/>
      <c r="D328" s="232" t="s">
        <v>191</v>
      </c>
      <c r="E328" s="40"/>
      <c r="F328" s="233" t="s">
        <v>430</v>
      </c>
      <c r="G328" s="40"/>
      <c r="H328" s="40"/>
      <c r="I328" s="138"/>
      <c r="J328" s="138"/>
      <c r="K328" s="40"/>
      <c r="L328" s="40"/>
      <c r="M328" s="44"/>
      <c r="N328" s="234"/>
      <c r="O328" s="84"/>
      <c r="P328" s="84"/>
      <c r="Q328" s="84"/>
      <c r="R328" s="84"/>
      <c r="S328" s="84"/>
      <c r="T328" s="84"/>
      <c r="U328" s="84"/>
      <c r="V328" s="84"/>
      <c r="W328" s="84"/>
      <c r="X328" s="84"/>
      <c r="Y328" s="85"/>
      <c r="AT328" s="18" t="s">
        <v>191</v>
      </c>
      <c r="AU328" s="18" t="s">
        <v>88</v>
      </c>
    </row>
    <row r="329" s="1" customFormat="1">
      <c r="B329" s="39"/>
      <c r="C329" s="40"/>
      <c r="D329" s="232" t="s">
        <v>193</v>
      </c>
      <c r="E329" s="40"/>
      <c r="F329" s="235" t="s">
        <v>431</v>
      </c>
      <c r="G329" s="40"/>
      <c r="H329" s="40"/>
      <c r="I329" s="138"/>
      <c r="J329" s="138"/>
      <c r="K329" s="40"/>
      <c r="L329" s="40"/>
      <c r="M329" s="44"/>
      <c r="N329" s="234"/>
      <c r="O329" s="84"/>
      <c r="P329" s="84"/>
      <c r="Q329" s="84"/>
      <c r="R329" s="84"/>
      <c r="S329" s="84"/>
      <c r="T329" s="84"/>
      <c r="U329" s="84"/>
      <c r="V329" s="84"/>
      <c r="W329" s="84"/>
      <c r="X329" s="84"/>
      <c r="Y329" s="85"/>
      <c r="AT329" s="18" t="s">
        <v>193</v>
      </c>
      <c r="AU329" s="18" t="s">
        <v>88</v>
      </c>
    </row>
    <row r="330" s="12" customFormat="1">
      <c r="B330" s="236"/>
      <c r="C330" s="237"/>
      <c r="D330" s="232" t="s">
        <v>195</v>
      </c>
      <c r="E330" s="238" t="s">
        <v>20</v>
      </c>
      <c r="F330" s="239" t="s">
        <v>721</v>
      </c>
      <c r="G330" s="237"/>
      <c r="H330" s="240">
        <v>711.29999999999995</v>
      </c>
      <c r="I330" s="241"/>
      <c r="J330" s="241"/>
      <c r="K330" s="237"/>
      <c r="L330" s="237"/>
      <c r="M330" s="242"/>
      <c r="N330" s="243"/>
      <c r="O330" s="244"/>
      <c r="P330" s="244"/>
      <c r="Q330" s="244"/>
      <c r="R330" s="244"/>
      <c r="S330" s="244"/>
      <c r="T330" s="244"/>
      <c r="U330" s="244"/>
      <c r="V330" s="244"/>
      <c r="W330" s="244"/>
      <c r="X330" s="244"/>
      <c r="Y330" s="245"/>
      <c r="AT330" s="246" t="s">
        <v>195</v>
      </c>
      <c r="AU330" s="246" t="s">
        <v>88</v>
      </c>
      <c r="AV330" s="12" t="s">
        <v>88</v>
      </c>
      <c r="AW330" s="12" t="s">
        <v>5</v>
      </c>
      <c r="AX330" s="12" t="s">
        <v>78</v>
      </c>
      <c r="AY330" s="246" t="s">
        <v>183</v>
      </c>
    </row>
    <row r="331" s="12" customFormat="1">
      <c r="B331" s="236"/>
      <c r="C331" s="237"/>
      <c r="D331" s="232" t="s">
        <v>195</v>
      </c>
      <c r="E331" s="238" t="s">
        <v>20</v>
      </c>
      <c r="F331" s="239" t="s">
        <v>722</v>
      </c>
      <c r="G331" s="237"/>
      <c r="H331" s="240">
        <v>-125</v>
      </c>
      <c r="I331" s="241"/>
      <c r="J331" s="241"/>
      <c r="K331" s="237"/>
      <c r="L331" s="237"/>
      <c r="M331" s="242"/>
      <c r="N331" s="243"/>
      <c r="O331" s="244"/>
      <c r="P331" s="244"/>
      <c r="Q331" s="244"/>
      <c r="R331" s="244"/>
      <c r="S331" s="244"/>
      <c r="T331" s="244"/>
      <c r="U331" s="244"/>
      <c r="V331" s="244"/>
      <c r="W331" s="244"/>
      <c r="X331" s="244"/>
      <c r="Y331" s="245"/>
      <c r="AT331" s="246" t="s">
        <v>195</v>
      </c>
      <c r="AU331" s="246" t="s">
        <v>88</v>
      </c>
      <c r="AV331" s="12" t="s">
        <v>88</v>
      </c>
      <c r="AW331" s="12" t="s">
        <v>5</v>
      </c>
      <c r="AX331" s="12" t="s">
        <v>78</v>
      </c>
      <c r="AY331" s="246" t="s">
        <v>183</v>
      </c>
    </row>
    <row r="332" s="13" customFormat="1">
      <c r="B332" s="247"/>
      <c r="C332" s="248"/>
      <c r="D332" s="232" t="s">
        <v>195</v>
      </c>
      <c r="E332" s="249" t="s">
        <v>119</v>
      </c>
      <c r="F332" s="250" t="s">
        <v>197</v>
      </c>
      <c r="G332" s="248"/>
      <c r="H332" s="251">
        <v>586.29999999999995</v>
      </c>
      <c r="I332" s="252"/>
      <c r="J332" s="252"/>
      <c r="K332" s="248"/>
      <c r="L332" s="248"/>
      <c r="M332" s="253"/>
      <c r="N332" s="254"/>
      <c r="O332" s="255"/>
      <c r="P332" s="255"/>
      <c r="Q332" s="255"/>
      <c r="R332" s="255"/>
      <c r="S332" s="255"/>
      <c r="T332" s="255"/>
      <c r="U332" s="255"/>
      <c r="V332" s="255"/>
      <c r="W332" s="255"/>
      <c r="X332" s="255"/>
      <c r="Y332" s="256"/>
      <c r="AT332" s="257" t="s">
        <v>195</v>
      </c>
      <c r="AU332" s="257" t="s">
        <v>88</v>
      </c>
      <c r="AV332" s="13" t="s">
        <v>129</v>
      </c>
      <c r="AW332" s="13" t="s">
        <v>5</v>
      </c>
      <c r="AX332" s="13" t="s">
        <v>86</v>
      </c>
      <c r="AY332" s="257" t="s">
        <v>183</v>
      </c>
    </row>
    <row r="333" s="1" customFormat="1" ht="24" customHeight="1">
      <c r="B333" s="39"/>
      <c r="C333" s="218" t="s">
        <v>497</v>
      </c>
      <c r="D333" s="260" t="s">
        <v>185</v>
      </c>
      <c r="E333" s="219" t="s">
        <v>434</v>
      </c>
      <c r="F333" s="220" t="s">
        <v>435</v>
      </c>
      <c r="G333" s="221" t="s">
        <v>367</v>
      </c>
      <c r="H333" s="222">
        <v>342.5</v>
      </c>
      <c r="I333" s="223"/>
      <c r="J333" s="223"/>
      <c r="K333" s="224">
        <f>ROUND(P333*H333,2)</f>
        <v>0</v>
      </c>
      <c r="L333" s="220" t="s">
        <v>189</v>
      </c>
      <c r="M333" s="44"/>
      <c r="N333" s="225" t="s">
        <v>20</v>
      </c>
      <c r="O333" s="226" t="s">
        <v>47</v>
      </c>
      <c r="P333" s="227">
        <f>I333+J333</f>
        <v>0</v>
      </c>
      <c r="Q333" s="227">
        <f>ROUND(I333*H333,2)</f>
        <v>0</v>
      </c>
      <c r="R333" s="227">
        <f>ROUND(J333*H333,2)</f>
        <v>0</v>
      </c>
      <c r="S333" s="84"/>
      <c r="T333" s="228">
        <f>S333*H333</f>
        <v>0</v>
      </c>
      <c r="U333" s="228">
        <v>0</v>
      </c>
      <c r="V333" s="228">
        <f>U333*H333</f>
        <v>0</v>
      </c>
      <c r="W333" s="228">
        <v>0</v>
      </c>
      <c r="X333" s="228">
        <f>W333*H333</f>
        <v>0</v>
      </c>
      <c r="Y333" s="229" t="s">
        <v>20</v>
      </c>
      <c r="AR333" s="230" t="s">
        <v>129</v>
      </c>
      <c r="AT333" s="230" t="s">
        <v>185</v>
      </c>
      <c r="AU333" s="230" t="s">
        <v>88</v>
      </c>
      <c r="AY333" s="18" t="s">
        <v>183</v>
      </c>
      <c r="BE333" s="231">
        <f>IF(O333="základní",K333,0)</f>
        <v>0</v>
      </c>
      <c r="BF333" s="231">
        <f>IF(O333="snížená",K333,0)</f>
        <v>0</v>
      </c>
      <c r="BG333" s="231">
        <f>IF(O333="zákl. přenesená",K333,0)</f>
        <v>0</v>
      </c>
      <c r="BH333" s="231">
        <f>IF(O333="sníž. přenesená",K333,0)</f>
        <v>0</v>
      </c>
      <c r="BI333" s="231">
        <f>IF(O333="nulová",K333,0)</f>
        <v>0</v>
      </c>
      <c r="BJ333" s="18" t="s">
        <v>86</v>
      </c>
      <c r="BK333" s="231">
        <f>ROUND(P333*H333,2)</f>
        <v>0</v>
      </c>
      <c r="BL333" s="18" t="s">
        <v>129</v>
      </c>
      <c r="BM333" s="230" t="s">
        <v>436</v>
      </c>
    </row>
    <row r="334" s="1" customFormat="1">
      <c r="B334" s="39"/>
      <c r="C334" s="40"/>
      <c r="D334" s="232" t="s">
        <v>191</v>
      </c>
      <c r="E334" s="40"/>
      <c r="F334" s="233" t="s">
        <v>437</v>
      </c>
      <c r="G334" s="40"/>
      <c r="H334" s="40"/>
      <c r="I334" s="138"/>
      <c r="J334" s="138"/>
      <c r="K334" s="40"/>
      <c r="L334" s="40"/>
      <c r="M334" s="44"/>
      <c r="N334" s="234"/>
      <c r="O334" s="84"/>
      <c r="P334" s="84"/>
      <c r="Q334" s="84"/>
      <c r="R334" s="84"/>
      <c r="S334" s="84"/>
      <c r="T334" s="84"/>
      <c r="U334" s="84"/>
      <c r="V334" s="84"/>
      <c r="W334" s="84"/>
      <c r="X334" s="84"/>
      <c r="Y334" s="85"/>
      <c r="AT334" s="18" t="s">
        <v>191</v>
      </c>
      <c r="AU334" s="18" t="s">
        <v>88</v>
      </c>
    </row>
    <row r="335" s="12" customFormat="1">
      <c r="B335" s="236"/>
      <c r="C335" s="237"/>
      <c r="D335" s="232" t="s">
        <v>195</v>
      </c>
      <c r="E335" s="238" t="s">
        <v>20</v>
      </c>
      <c r="F335" s="239" t="s">
        <v>140</v>
      </c>
      <c r="G335" s="237"/>
      <c r="H335" s="240">
        <v>342.5</v>
      </c>
      <c r="I335" s="241"/>
      <c r="J335" s="241"/>
      <c r="K335" s="237"/>
      <c r="L335" s="237"/>
      <c r="M335" s="242"/>
      <c r="N335" s="243"/>
      <c r="O335" s="244"/>
      <c r="P335" s="244"/>
      <c r="Q335" s="244"/>
      <c r="R335" s="244"/>
      <c r="S335" s="244"/>
      <c r="T335" s="244"/>
      <c r="U335" s="244"/>
      <c r="V335" s="244"/>
      <c r="W335" s="244"/>
      <c r="X335" s="244"/>
      <c r="Y335" s="245"/>
      <c r="AT335" s="246" t="s">
        <v>195</v>
      </c>
      <c r="AU335" s="246" t="s">
        <v>88</v>
      </c>
      <c r="AV335" s="12" t="s">
        <v>88</v>
      </c>
      <c r="AW335" s="12" t="s">
        <v>5</v>
      </c>
      <c r="AX335" s="12" t="s">
        <v>78</v>
      </c>
      <c r="AY335" s="246" t="s">
        <v>183</v>
      </c>
    </row>
    <row r="336" s="13" customFormat="1">
      <c r="B336" s="247"/>
      <c r="C336" s="248"/>
      <c r="D336" s="232" t="s">
        <v>195</v>
      </c>
      <c r="E336" s="249" t="s">
        <v>20</v>
      </c>
      <c r="F336" s="250" t="s">
        <v>197</v>
      </c>
      <c r="G336" s="248"/>
      <c r="H336" s="251">
        <v>342.5</v>
      </c>
      <c r="I336" s="252"/>
      <c r="J336" s="252"/>
      <c r="K336" s="248"/>
      <c r="L336" s="248"/>
      <c r="M336" s="253"/>
      <c r="N336" s="254"/>
      <c r="O336" s="255"/>
      <c r="P336" s="255"/>
      <c r="Q336" s="255"/>
      <c r="R336" s="255"/>
      <c r="S336" s="255"/>
      <c r="T336" s="255"/>
      <c r="U336" s="255"/>
      <c r="V336" s="255"/>
      <c r="W336" s="255"/>
      <c r="X336" s="255"/>
      <c r="Y336" s="256"/>
      <c r="AT336" s="257" t="s">
        <v>195</v>
      </c>
      <c r="AU336" s="257" t="s">
        <v>88</v>
      </c>
      <c r="AV336" s="13" t="s">
        <v>129</v>
      </c>
      <c r="AW336" s="13" t="s">
        <v>5</v>
      </c>
      <c r="AX336" s="13" t="s">
        <v>86</v>
      </c>
      <c r="AY336" s="257" t="s">
        <v>183</v>
      </c>
    </row>
    <row r="337" s="1" customFormat="1" ht="24" customHeight="1">
      <c r="B337" s="39"/>
      <c r="C337" s="218" t="s">
        <v>514</v>
      </c>
      <c r="D337" s="294" t="s">
        <v>185</v>
      </c>
      <c r="E337" s="219" t="s">
        <v>439</v>
      </c>
      <c r="F337" s="220" t="s">
        <v>440</v>
      </c>
      <c r="G337" s="221" t="s">
        <v>224</v>
      </c>
      <c r="H337" s="222">
        <v>39.5</v>
      </c>
      <c r="I337" s="223"/>
      <c r="J337" s="223"/>
      <c r="K337" s="224">
        <f>ROUND(P337*H337,2)</f>
        <v>0</v>
      </c>
      <c r="L337" s="220" t="s">
        <v>189</v>
      </c>
      <c r="M337" s="44"/>
      <c r="N337" s="225" t="s">
        <v>20</v>
      </c>
      <c r="O337" s="226" t="s">
        <v>47</v>
      </c>
      <c r="P337" s="227">
        <f>I337+J337</f>
        <v>0</v>
      </c>
      <c r="Q337" s="227">
        <f>ROUND(I337*H337,2)</f>
        <v>0</v>
      </c>
      <c r="R337" s="227">
        <f>ROUND(J337*H337,2)</f>
        <v>0</v>
      </c>
      <c r="S337" s="84"/>
      <c r="T337" s="228">
        <f>S337*H337</f>
        <v>0</v>
      </c>
      <c r="U337" s="228">
        <v>0</v>
      </c>
      <c r="V337" s="228">
        <f>U337*H337</f>
        <v>0</v>
      </c>
      <c r="W337" s="228">
        <v>0</v>
      </c>
      <c r="X337" s="228">
        <f>W337*H337</f>
        <v>0</v>
      </c>
      <c r="Y337" s="229" t="s">
        <v>20</v>
      </c>
      <c r="AR337" s="230" t="s">
        <v>129</v>
      </c>
      <c r="AT337" s="230" t="s">
        <v>185</v>
      </c>
      <c r="AU337" s="230" t="s">
        <v>88</v>
      </c>
      <c r="AY337" s="18" t="s">
        <v>183</v>
      </c>
      <c r="BE337" s="231">
        <f>IF(O337="základní",K337,0)</f>
        <v>0</v>
      </c>
      <c r="BF337" s="231">
        <f>IF(O337="snížená",K337,0)</f>
        <v>0</v>
      </c>
      <c r="BG337" s="231">
        <f>IF(O337="zákl. přenesená",K337,0)</f>
        <v>0</v>
      </c>
      <c r="BH337" s="231">
        <f>IF(O337="sníž. přenesená",K337,0)</f>
        <v>0</v>
      </c>
      <c r="BI337" s="231">
        <f>IF(O337="nulová",K337,0)</f>
        <v>0</v>
      </c>
      <c r="BJ337" s="18" t="s">
        <v>86</v>
      </c>
      <c r="BK337" s="231">
        <f>ROUND(P337*H337,2)</f>
        <v>0</v>
      </c>
      <c r="BL337" s="18" t="s">
        <v>129</v>
      </c>
      <c r="BM337" s="230" t="s">
        <v>441</v>
      </c>
    </row>
    <row r="338" s="1" customFormat="1">
      <c r="B338" s="39"/>
      <c r="C338" s="40"/>
      <c r="D338" s="232" t="s">
        <v>191</v>
      </c>
      <c r="E338" s="40"/>
      <c r="F338" s="233" t="s">
        <v>442</v>
      </c>
      <c r="G338" s="40"/>
      <c r="H338" s="40"/>
      <c r="I338" s="138"/>
      <c r="J338" s="138"/>
      <c r="K338" s="40"/>
      <c r="L338" s="40"/>
      <c r="M338" s="44"/>
      <c r="N338" s="234"/>
      <c r="O338" s="84"/>
      <c r="P338" s="84"/>
      <c r="Q338" s="84"/>
      <c r="R338" s="84"/>
      <c r="S338" s="84"/>
      <c r="T338" s="84"/>
      <c r="U338" s="84"/>
      <c r="V338" s="84"/>
      <c r="W338" s="84"/>
      <c r="X338" s="84"/>
      <c r="Y338" s="85"/>
      <c r="AT338" s="18" t="s">
        <v>191</v>
      </c>
      <c r="AU338" s="18" t="s">
        <v>88</v>
      </c>
    </row>
    <row r="339" s="1" customFormat="1">
      <c r="B339" s="39"/>
      <c r="C339" s="40"/>
      <c r="D339" s="232" t="s">
        <v>193</v>
      </c>
      <c r="E339" s="40"/>
      <c r="F339" s="235" t="s">
        <v>443</v>
      </c>
      <c r="G339" s="40"/>
      <c r="H339" s="40"/>
      <c r="I339" s="138"/>
      <c r="J339" s="138"/>
      <c r="K339" s="40"/>
      <c r="L339" s="40"/>
      <c r="M339" s="44"/>
      <c r="N339" s="234"/>
      <c r="O339" s="84"/>
      <c r="P339" s="84"/>
      <c r="Q339" s="84"/>
      <c r="R339" s="84"/>
      <c r="S339" s="84"/>
      <c r="T339" s="84"/>
      <c r="U339" s="84"/>
      <c r="V339" s="84"/>
      <c r="W339" s="84"/>
      <c r="X339" s="84"/>
      <c r="Y339" s="85"/>
      <c r="AT339" s="18" t="s">
        <v>193</v>
      </c>
      <c r="AU339" s="18" t="s">
        <v>88</v>
      </c>
    </row>
    <row r="340" s="14" customFormat="1">
      <c r="B340" s="261"/>
      <c r="C340" s="262"/>
      <c r="D340" s="232" t="s">
        <v>195</v>
      </c>
      <c r="E340" s="263" t="s">
        <v>20</v>
      </c>
      <c r="F340" s="264" t="s">
        <v>444</v>
      </c>
      <c r="G340" s="262"/>
      <c r="H340" s="263" t="s">
        <v>20</v>
      </c>
      <c r="I340" s="265"/>
      <c r="J340" s="265"/>
      <c r="K340" s="262"/>
      <c r="L340" s="262"/>
      <c r="M340" s="266"/>
      <c r="N340" s="267"/>
      <c r="O340" s="268"/>
      <c r="P340" s="268"/>
      <c r="Q340" s="268"/>
      <c r="R340" s="268"/>
      <c r="S340" s="268"/>
      <c r="T340" s="268"/>
      <c r="U340" s="268"/>
      <c r="V340" s="268"/>
      <c r="W340" s="268"/>
      <c r="X340" s="268"/>
      <c r="Y340" s="269"/>
      <c r="AT340" s="270" t="s">
        <v>195</v>
      </c>
      <c r="AU340" s="270" t="s">
        <v>88</v>
      </c>
      <c r="AV340" s="14" t="s">
        <v>86</v>
      </c>
      <c r="AW340" s="14" t="s">
        <v>5</v>
      </c>
      <c r="AX340" s="14" t="s">
        <v>78</v>
      </c>
      <c r="AY340" s="270" t="s">
        <v>183</v>
      </c>
    </row>
    <row r="341" s="12" customFormat="1">
      <c r="B341" s="236"/>
      <c r="C341" s="237"/>
      <c r="D341" s="232" t="s">
        <v>195</v>
      </c>
      <c r="E341" s="238" t="s">
        <v>20</v>
      </c>
      <c r="F341" s="239" t="s">
        <v>723</v>
      </c>
      <c r="G341" s="237"/>
      <c r="H341" s="240">
        <v>22.100000000000001</v>
      </c>
      <c r="I341" s="241"/>
      <c r="J341" s="241"/>
      <c r="K341" s="237"/>
      <c r="L341" s="237"/>
      <c r="M341" s="242"/>
      <c r="N341" s="243"/>
      <c r="O341" s="244"/>
      <c r="P341" s="244"/>
      <c r="Q341" s="244"/>
      <c r="R341" s="244"/>
      <c r="S341" s="244"/>
      <c r="T341" s="244"/>
      <c r="U341" s="244"/>
      <c r="V341" s="244"/>
      <c r="W341" s="244"/>
      <c r="X341" s="244"/>
      <c r="Y341" s="245"/>
      <c r="AT341" s="246" t="s">
        <v>195</v>
      </c>
      <c r="AU341" s="246" t="s">
        <v>88</v>
      </c>
      <c r="AV341" s="12" t="s">
        <v>88</v>
      </c>
      <c r="AW341" s="12" t="s">
        <v>5</v>
      </c>
      <c r="AX341" s="12" t="s">
        <v>78</v>
      </c>
      <c r="AY341" s="246" t="s">
        <v>183</v>
      </c>
    </row>
    <row r="342" s="12" customFormat="1">
      <c r="B342" s="236"/>
      <c r="C342" s="237"/>
      <c r="D342" s="232" t="s">
        <v>195</v>
      </c>
      <c r="E342" s="238" t="s">
        <v>20</v>
      </c>
      <c r="F342" s="239" t="s">
        <v>724</v>
      </c>
      <c r="G342" s="237"/>
      <c r="H342" s="240">
        <v>17.399999999999999</v>
      </c>
      <c r="I342" s="241"/>
      <c r="J342" s="241"/>
      <c r="K342" s="237"/>
      <c r="L342" s="237"/>
      <c r="M342" s="242"/>
      <c r="N342" s="243"/>
      <c r="O342" s="244"/>
      <c r="P342" s="244"/>
      <c r="Q342" s="244"/>
      <c r="R342" s="244"/>
      <c r="S342" s="244"/>
      <c r="T342" s="244"/>
      <c r="U342" s="244"/>
      <c r="V342" s="244"/>
      <c r="W342" s="244"/>
      <c r="X342" s="244"/>
      <c r="Y342" s="245"/>
      <c r="AT342" s="246" t="s">
        <v>195</v>
      </c>
      <c r="AU342" s="246" t="s">
        <v>88</v>
      </c>
      <c r="AV342" s="12" t="s">
        <v>88</v>
      </c>
      <c r="AW342" s="12" t="s">
        <v>5</v>
      </c>
      <c r="AX342" s="12" t="s">
        <v>78</v>
      </c>
      <c r="AY342" s="246" t="s">
        <v>183</v>
      </c>
    </row>
    <row r="343" s="13" customFormat="1">
      <c r="B343" s="247"/>
      <c r="C343" s="248"/>
      <c r="D343" s="232" t="s">
        <v>195</v>
      </c>
      <c r="E343" s="249" t="s">
        <v>148</v>
      </c>
      <c r="F343" s="250" t="s">
        <v>197</v>
      </c>
      <c r="G343" s="248"/>
      <c r="H343" s="251">
        <v>39.5</v>
      </c>
      <c r="I343" s="252"/>
      <c r="J343" s="252"/>
      <c r="K343" s="248"/>
      <c r="L343" s="248"/>
      <c r="M343" s="253"/>
      <c r="N343" s="254"/>
      <c r="O343" s="255"/>
      <c r="P343" s="255"/>
      <c r="Q343" s="255"/>
      <c r="R343" s="255"/>
      <c r="S343" s="255"/>
      <c r="T343" s="255"/>
      <c r="U343" s="255"/>
      <c r="V343" s="255"/>
      <c r="W343" s="255"/>
      <c r="X343" s="255"/>
      <c r="Y343" s="256"/>
      <c r="AT343" s="257" t="s">
        <v>195</v>
      </c>
      <c r="AU343" s="257" t="s">
        <v>88</v>
      </c>
      <c r="AV343" s="13" t="s">
        <v>129</v>
      </c>
      <c r="AW343" s="13" t="s">
        <v>5</v>
      </c>
      <c r="AX343" s="13" t="s">
        <v>86</v>
      </c>
      <c r="AY343" s="257" t="s">
        <v>183</v>
      </c>
    </row>
    <row r="344" s="1" customFormat="1" ht="24" customHeight="1">
      <c r="B344" s="39"/>
      <c r="C344" s="218" t="s">
        <v>122</v>
      </c>
      <c r="D344" s="259" t="s">
        <v>185</v>
      </c>
      <c r="E344" s="219" t="s">
        <v>448</v>
      </c>
      <c r="F344" s="220" t="s">
        <v>449</v>
      </c>
      <c r="G344" s="221" t="s">
        <v>367</v>
      </c>
      <c r="H344" s="222">
        <v>586.39999999999998</v>
      </c>
      <c r="I344" s="223"/>
      <c r="J344" s="223"/>
      <c r="K344" s="224">
        <f>ROUND(P344*H344,2)</f>
        <v>0</v>
      </c>
      <c r="L344" s="220" t="s">
        <v>189</v>
      </c>
      <c r="M344" s="44"/>
      <c r="N344" s="225" t="s">
        <v>20</v>
      </c>
      <c r="O344" s="226" t="s">
        <v>47</v>
      </c>
      <c r="P344" s="227">
        <f>I344+J344</f>
        <v>0</v>
      </c>
      <c r="Q344" s="227">
        <f>ROUND(I344*H344,2)</f>
        <v>0</v>
      </c>
      <c r="R344" s="227">
        <f>ROUND(J344*H344,2)</f>
        <v>0</v>
      </c>
      <c r="S344" s="84"/>
      <c r="T344" s="228">
        <f>S344*H344</f>
        <v>0</v>
      </c>
      <c r="U344" s="228">
        <v>0</v>
      </c>
      <c r="V344" s="228">
        <f>U344*H344</f>
        <v>0</v>
      </c>
      <c r="W344" s="228">
        <v>0</v>
      </c>
      <c r="X344" s="228">
        <f>W344*H344</f>
        <v>0</v>
      </c>
      <c r="Y344" s="229" t="s">
        <v>20</v>
      </c>
      <c r="AR344" s="230" t="s">
        <v>129</v>
      </c>
      <c r="AT344" s="230" t="s">
        <v>185</v>
      </c>
      <c r="AU344" s="230" t="s">
        <v>88</v>
      </c>
      <c r="AY344" s="18" t="s">
        <v>183</v>
      </c>
      <c r="BE344" s="231">
        <f>IF(O344="základní",K344,0)</f>
        <v>0</v>
      </c>
      <c r="BF344" s="231">
        <f>IF(O344="snížená",K344,0)</f>
        <v>0</v>
      </c>
      <c r="BG344" s="231">
        <f>IF(O344="zákl. přenesená",K344,0)</f>
        <v>0</v>
      </c>
      <c r="BH344" s="231">
        <f>IF(O344="sníž. přenesená",K344,0)</f>
        <v>0</v>
      </c>
      <c r="BI344" s="231">
        <f>IF(O344="nulová",K344,0)</f>
        <v>0</v>
      </c>
      <c r="BJ344" s="18" t="s">
        <v>86</v>
      </c>
      <c r="BK344" s="231">
        <f>ROUND(P344*H344,2)</f>
        <v>0</v>
      </c>
      <c r="BL344" s="18" t="s">
        <v>129</v>
      </c>
      <c r="BM344" s="230" t="s">
        <v>450</v>
      </c>
    </row>
    <row r="345" s="1" customFormat="1">
      <c r="B345" s="39"/>
      <c r="C345" s="40"/>
      <c r="D345" s="232" t="s">
        <v>191</v>
      </c>
      <c r="E345" s="40"/>
      <c r="F345" s="233" t="s">
        <v>451</v>
      </c>
      <c r="G345" s="40"/>
      <c r="H345" s="40"/>
      <c r="I345" s="138"/>
      <c r="J345" s="138"/>
      <c r="K345" s="40"/>
      <c r="L345" s="40"/>
      <c r="M345" s="44"/>
      <c r="N345" s="234"/>
      <c r="O345" s="84"/>
      <c r="P345" s="84"/>
      <c r="Q345" s="84"/>
      <c r="R345" s="84"/>
      <c r="S345" s="84"/>
      <c r="T345" s="84"/>
      <c r="U345" s="84"/>
      <c r="V345" s="84"/>
      <c r="W345" s="84"/>
      <c r="X345" s="84"/>
      <c r="Y345" s="85"/>
      <c r="AT345" s="18" t="s">
        <v>191</v>
      </c>
      <c r="AU345" s="18" t="s">
        <v>88</v>
      </c>
    </row>
    <row r="346" s="1" customFormat="1">
      <c r="B346" s="39"/>
      <c r="C346" s="40"/>
      <c r="D346" s="232" t="s">
        <v>193</v>
      </c>
      <c r="E346" s="40"/>
      <c r="F346" s="235" t="s">
        <v>452</v>
      </c>
      <c r="G346" s="40"/>
      <c r="H346" s="40"/>
      <c r="I346" s="138"/>
      <c r="J346" s="138"/>
      <c r="K346" s="40"/>
      <c r="L346" s="40"/>
      <c r="M346" s="44"/>
      <c r="N346" s="234"/>
      <c r="O346" s="84"/>
      <c r="P346" s="84"/>
      <c r="Q346" s="84"/>
      <c r="R346" s="84"/>
      <c r="S346" s="84"/>
      <c r="T346" s="84"/>
      <c r="U346" s="84"/>
      <c r="V346" s="84"/>
      <c r="W346" s="84"/>
      <c r="X346" s="84"/>
      <c r="Y346" s="85"/>
      <c r="AT346" s="18" t="s">
        <v>193</v>
      </c>
      <c r="AU346" s="18" t="s">
        <v>88</v>
      </c>
    </row>
    <row r="347" s="12" customFormat="1">
      <c r="B347" s="236"/>
      <c r="C347" s="237"/>
      <c r="D347" s="232" t="s">
        <v>195</v>
      </c>
      <c r="E347" s="238" t="s">
        <v>20</v>
      </c>
      <c r="F347" s="239" t="s">
        <v>725</v>
      </c>
      <c r="G347" s="237"/>
      <c r="H347" s="240">
        <v>586.39999999999998</v>
      </c>
      <c r="I347" s="241"/>
      <c r="J347" s="241"/>
      <c r="K347" s="237"/>
      <c r="L347" s="237"/>
      <c r="M347" s="242"/>
      <c r="N347" s="243"/>
      <c r="O347" s="244"/>
      <c r="P347" s="244"/>
      <c r="Q347" s="244"/>
      <c r="R347" s="244"/>
      <c r="S347" s="244"/>
      <c r="T347" s="244"/>
      <c r="U347" s="244"/>
      <c r="V347" s="244"/>
      <c r="W347" s="244"/>
      <c r="X347" s="244"/>
      <c r="Y347" s="245"/>
      <c r="AT347" s="246" t="s">
        <v>195</v>
      </c>
      <c r="AU347" s="246" t="s">
        <v>88</v>
      </c>
      <c r="AV347" s="12" t="s">
        <v>88</v>
      </c>
      <c r="AW347" s="12" t="s">
        <v>5</v>
      </c>
      <c r="AX347" s="12" t="s">
        <v>78</v>
      </c>
      <c r="AY347" s="246" t="s">
        <v>183</v>
      </c>
    </row>
    <row r="348" s="13" customFormat="1">
      <c r="B348" s="247"/>
      <c r="C348" s="248"/>
      <c r="D348" s="232" t="s">
        <v>195</v>
      </c>
      <c r="E348" s="249" t="s">
        <v>144</v>
      </c>
      <c r="F348" s="250" t="s">
        <v>197</v>
      </c>
      <c r="G348" s="248"/>
      <c r="H348" s="251">
        <v>586.39999999999998</v>
      </c>
      <c r="I348" s="252"/>
      <c r="J348" s="252"/>
      <c r="K348" s="248"/>
      <c r="L348" s="248"/>
      <c r="M348" s="253"/>
      <c r="N348" s="254"/>
      <c r="O348" s="255"/>
      <c r="P348" s="255"/>
      <c r="Q348" s="255"/>
      <c r="R348" s="255"/>
      <c r="S348" s="255"/>
      <c r="T348" s="255"/>
      <c r="U348" s="255"/>
      <c r="V348" s="255"/>
      <c r="W348" s="255"/>
      <c r="X348" s="255"/>
      <c r="Y348" s="256"/>
      <c r="AT348" s="257" t="s">
        <v>195</v>
      </c>
      <c r="AU348" s="257" t="s">
        <v>88</v>
      </c>
      <c r="AV348" s="13" t="s">
        <v>129</v>
      </c>
      <c r="AW348" s="13" t="s">
        <v>5</v>
      </c>
      <c r="AX348" s="13" t="s">
        <v>86</v>
      </c>
      <c r="AY348" s="257" t="s">
        <v>183</v>
      </c>
    </row>
    <row r="349" s="1" customFormat="1" ht="24" customHeight="1">
      <c r="B349" s="39"/>
      <c r="C349" s="218" t="s">
        <v>526</v>
      </c>
      <c r="D349" s="259" t="s">
        <v>185</v>
      </c>
      <c r="E349" s="219" t="s">
        <v>455</v>
      </c>
      <c r="F349" s="220" t="s">
        <v>456</v>
      </c>
      <c r="G349" s="221" t="s">
        <v>367</v>
      </c>
      <c r="H349" s="222">
        <v>710.79999999999995</v>
      </c>
      <c r="I349" s="223"/>
      <c r="J349" s="223"/>
      <c r="K349" s="224">
        <f>ROUND(P349*H349,2)</f>
        <v>0</v>
      </c>
      <c r="L349" s="220" t="s">
        <v>189</v>
      </c>
      <c r="M349" s="44"/>
      <c r="N349" s="225" t="s">
        <v>20</v>
      </c>
      <c r="O349" s="226" t="s">
        <v>47</v>
      </c>
      <c r="P349" s="227">
        <f>I349+J349</f>
        <v>0</v>
      </c>
      <c r="Q349" s="227">
        <f>ROUND(I349*H349,2)</f>
        <v>0</v>
      </c>
      <c r="R349" s="227">
        <f>ROUND(J349*H349,2)</f>
        <v>0</v>
      </c>
      <c r="S349" s="84"/>
      <c r="T349" s="228">
        <f>S349*H349</f>
        <v>0</v>
      </c>
      <c r="U349" s="228">
        <v>0</v>
      </c>
      <c r="V349" s="228">
        <f>U349*H349</f>
        <v>0</v>
      </c>
      <c r="W349" s="228">
        <v>0</v>
      </c>
      <c r="X349" s="228">
        <f>W349*H349</f>
        <v>0</v>
      </c>
      <c r="Y349" s="229" t="s">
        <v>20</v>
      </c>
      <c r="AR349" s="230" t="s">
        <v>129</v>
      </c>
      <c r="AT349" s="230" t="s">
        <v>185</v>
      </c>
      <c r="AU349" s="230" t="s">
        <v>88</v>
      </c>
      <c r="AY349" s="18" t="s">
        <v>183</v>
      </c>
      <c r="BE349" s="231">
        <f>IF(O349="základní",K349,0)</f>
        <v>0</v>
      </c>
      <c r="BF349" s="231">
        <f>IF(O349="snížená",K349,0)</f>
        <v>0</v>
      </c>
      <c r="BG349" s="231">
        <f>IF(O349="zákl. přenesená",K349,0)</f>
        <v>0</v>
      </c>
      <c r="BH349" s="231">
        <f>IF(O349="sníž. přenesená",K349,0)</f>
        <v>0</v>
      </c>
      <c r="BI349" s="231">
        <f>IF(O349="nulová",K349,0)</f>
        <v>0</v>
      </c>
      <c r="BJ349" s="18" t="s">
        <v>86</v>
      </c>
      <c r="BK349" s="231">
        <f>ROUND(P349*H349,2)</f>
        <v>0</v>
      </c>
      <c r="BL349" s="18" t="s">
        <v>129</v>
      </c>
      <c r="BM349" s="230" t="s">
        <v>457</v>
      </c>
    </row>
    <row r="350" s="1" customFormat="1">
      <c r="B350" s="39"/>
      <c r="C350" s="40"/>
      <c r="D350" s="232" t="s">
        <v>191</v>
      </c>
      <c r="E350" s="40"/>
      <c r="F350" s="233" t="s">
        <v>458</v>
      </c>
      <c r="G350" s="40"/>
      <c r="H350" s="40"/>
      <c r="I350" s="138"/>
      <c r="J350" s="138"/>
      <c r="K350" s="40"/>
      <c r="L350" s="40"/>
      <c r="M350" s="44"/>
      <c r="N350" s="234"/>
      <c r="O350" s="84"/>
      <c r="P350" s="84"/>
      <c r="Q350" s="84"/>
      <c r="R350" s="84"/>
      <c r="S350" s="84"/>
      <c r="T350" s="84"/>
      <c r="U350" s="84"/>
      <c r="V350" s="84"/>
      <c r="W350" s="84"/>
      <c r="X350" s="84"/>
      <c r="Y350" s="85"/>
      <c r="AT350" s="18" t="s">
        <v>191</v>
      </c>
      <c r="AU350" s="18" t="s">
        <v>88</v>
      </c>
    </row>
    <row r="351" s="1" customFormat="1">
      <c r="B351" s="39"/>
      <c r="C351" s="40"/>
      <c r="D351" s="232" t="s">
        <v>193</v>
      </c>
      <c r="E351" s="40"/>
      <c r="F351" s="235" t="s">
        <v>459</v>
      </c>
      <c r="G351" s="40"/>
      <c r="H351" s="40"/>
      <c r="I351" s="138"/>
      <c r="J351" s="138"/>
      <c r="K351" s="40"/>
      <c r="L351" s="40"/>
      <c r="M351" s="44"/>
      <c r="N351" s="234"/>
      <c r="O351" s="84"/>
      <c r="P351" s="84"/>
      <c r="Q351" s="84"/>
      <c r="R351" s="84"/>
      <c r="S351" s="84"/>
      <c r="T351" s="84"/>
      <c r="U351" s="84"/>
      <c r="V351" s="84"/>
      <c r="W351" s="84"/>
      <c r="X351" s="84"/>
      <c r="Y351" s="85"/>
      <c r="AT351" s="18" t="s">
        <v>193</v>
      </c>
      <c r="AU351" s="18" t="s">
        <v>88</v>
      </c>
    </row>
    <row r="352" s="12" customFormat="1">
      <c r="B352" s="236"/>
      <c r="C352" s="237"/>
      <c r="D352" s="232" t="s">
        <v>195</v>
      </c>
      <c r="E352" s="238" t="s">
        <v>20</v>
      </c>
      <c r="F352" s="239" t="s">
        <v>726</v>
      </c>
      <c r="G352" s="237"/>
      <c r="H352" s="240">
        <v>710.79999999999995</v>
      </c>
      <c r="I352" s="241"/>
      <c r="J352" s="241"/>
      <c r="K352" s="237"/>
      <c r="L352" s="237"/>
      <c r="M352" s="242"/>
      <c r="N352" s="243"/>
      <c r="O352" s="244"/>
      <c r="P352" s="244"/>
      <c r="Q352" s="244"/>
      <c r="R352" s="244"/>
      <c r="S352" s="244"/>
      <c r="T352" s="244"/>
      <c r="U352" s="244"/>
      <c r="V352" s="244"/>
      <c r="W352" s="244"/>
      <c r="X352" s="244"/>
      <c r="Y352" s="245"/>
      <c r="AT352" s="246" t="s">
        <v>195</v>
      </c>
      <c r="AU352" s="246" t="s">
        <v>88</v>
      </c>
      <c r="AV352" s="12" t="s">
        <v>88</v>
      </c>
      <c r="AW352" s="12" t="s">
        <v>5</v>
      </c>
      <c r="AX352" s="12" t="s">
        <v>78</v>
      </c>
      <c r="AY352" s="246" t="s">
        <v>183</v>
      </c>
    </row>
    <row r="353" s="13" customFormat="1">
      <c r="B353" s="247"/>
      <c r="C353" s="248"/>
      <c r="D353" s="232" t="s">
        <v>195</v>
      </c>
      <c r="E353" s="249" t="s">
        <v>20</v>
      </c>
      <c r="F353" s="250" t="s">
        <v>197</v>
      </c>
      <c r="G353" s="248"/>
      <c r="H353" s="251">
        <v>710.79999999999995</v>
      </c>
      <c r="I353" s="252"/>
      <c r="J353" s="252"/>
      <c r="K353" s="248"/>
      <c r="L353" s="248"/>
      <c r="M353" s="253"/>
      <c r="N353" s="254"/>
      <c r="O353" s="255"/>
      <c r="P353" s="255"/>
      <c r="Q353" s="255"/>
      <c r="R353" s="255"/>
      <c r="S353" s="255"/>
      <c r="T353" s="255"/>
      <c r="U353" s="255"/>
      <c r="V353" s="255"/>
      <c r="W353" s="255"/>
      <c r="X353" s="255"/>
      <c r="Y353" s="256"/>
      <c r="AT353" s="257" t="s">
        <v>195</v>
      </c>
      <c r="AU353" s="257" t="s">
        <v>88</v>
      </c>
      <c r="AV353" s="13" t="s">
        <v>129</v>
      </c>
      <c r="AW353" s="13" t="s">
        <v>5</v>
      </c>
      <c r="AX353" s="13" t="s">
        <v>86</v>
      </c>
      <c r="AY353" s="257" t="s">
        <v>183</v>
      </c>
    </row>
    <row r="354" s="1" customFormat="1" ht="24" customHeight="1">
      <c r="B354" s="39"/>
      <c r="C354" s="218" t="s">
        <v>534</v>
      </c>
      <c r="D354" s="259" t="s">
        <v>185</v>
      </c>
      <c r="E354" s="219" t="s">
        <v>462</v>
      </c>
      <c r="F354" s="220" t="s">
        <v>463</v>
      </c>
      <c r="G354" s="221" t="s">
        <v>367</v>
      </c>
      <c r="H354" s="222">
        <v>342.5</v>
      </c>
      <c r="I354" s="223"/>
      <c r="J354" s="223"/>
      <c r="K354" s="224">
        <f>ROUND(P354*H354,2)</f>
        <v>0</v>
      </c>
      <c r="L354" s="220" t="s">
        <v>189</v>
      </c>
      <c r="M354" s="44"/>
      <c r="N354" s="225" t="s">
        <v>20</v>
      </c>
      <c r="O354" s="226" t="s">
        <v>47</v>
      </c>
      <c r="P354" s="227">
        <f>I354+J354</f>
        <v>0</v>
      </c>
      <c r="Q354" s="227">
        <f>ROUND(I354*H354,2)</f>
        <v>0</v>
      </c>
      <c r="R354" s="227">
        <f>ROUND(J354*H354,2)</f>
        <v>0</v>
      </c>
      <c r="S354" s="84"/>
      <c r="T354" s="228">
        <f>S354*H354</f>
        <v>0</v>
      </c>
      <c r="U354" s="228">
        <v>0</v>
      </c>
      <c r="V354" s="228">
        <f>U354*H354</f>
        <v>0</v>
      </c>
      <c r="W354" s="228">
        <v>0</v>
      </c>
      <c r="X354" s="228">
        <f>W354*H354</f>
        <v>0</v>
      </c>
      <c r="Y354" s="229" t="s">
        <v>20</v>
      </c>
      <c r="AR354" s="230" t="s">
        <v>129</v>
      </c>
      <c r="AT354" s="230" t="s">
        <v>185</v>
      </c>
      <c r="AU354" s="230" t="s">
        <v>88</v>
      </c>
      <c r="AY354" s="18" t="s">
        <v>183</v>
      </c>
      <c r="BE354" s="231">
        <f>IF(O354="základní",K354,0)</f>
        <v>0</v>
      </c>
      <c r="BF354" s="231">
        <f>IF(O354="snížená",K354,0)</f>
        <v>0</v>
      </c>
      <c r="BG354" s="231">
        <f>IF(O354="zákl. přenesená",K354,0)</f>
        <v>0</v>
      </c>
      <c r="BH354" s="231">
        <f>IF(O354="sníž. přenesená",K354,0)</f>
        <v>0</v>
      </c>
      <c r="BI354" s="231">
        <f>IF(O354="nulová",K354,0)</f>
        <v>0</v>
      </c>
      <c r="BJ354" s="18" t="s">
        <v>86</v>
      </c>
      <c r="BK354" s="231">
        <f>ROUND(P354*H354,2)</f>
        <v>0</v>
      </c>
      <c r="BL354" s="18" t="s">
        <v>129</v>
      </c>
      <c r="BM354" s="230" t="s">
        <v>464</v>
      </c>
    </row>
    <row r="355" s="1" customFormat="1">
      <c r="B355" s="39"/>
      <c r="C355" s="40"/>
      <c r="D355" s="232" t="s">
        <v>191</v>
      </c>
      <c r="E355" s="40"/>
      <c r="F355" s="233" t="s">
        <v>465</v>
      </c>
      <c r="G355" s="40"/>
      <c r="H355" s="40"/>
      <c r="I355" s="138"/>
      <c r="J355" s="138"/>
      <c r="K355" s="40"/>
      <c r="L355" s="40"/>
      <c r="M355" s="44"/>
      <c r="N355" s="234"/>
      <c r="O355" s="84"/>
      <c r="P355" s="84"/>
      <c r="Q355" s="84"/>
      <c r="R355" s="84"/>
      <c r="S355" s="84"/>
      <c r="T355" s="84"/>
      <c r="U355" s="84"/>
      <c r="V355" s="84"/>
      <c r="W355" s="84"/>
      <c r="X355" s="84"/>
      <c r="Y355" s="85"/>
      <c r="AT355" s="18" t="s">
        <v>191</v>
      </c>
      <c r="AU355" s="18" t="s">
        <v>88</v>
      </c>
    </row>
    <row r="356" s="1" customFormat="1">
      <c r="B356" s="39"/>
      <c r="C356" s="40"/>
      <c r="D356" s="232" t="s">
        <v>193</v>
      </c>
      <c r="E356" s="40"/>
      <c r="F356" s="235" t="s">
        <v>459</v>
      </c>
      <c r="G356" s="40"/>
      <c r="H356" s="40"/>
      <c r="I356" s="138"/>
      <c r="J356" s="138"/>
      <c r="K356" s="40"/>
      <c r="L356" s="40"/>
      <c r="M356" s="44"/>
      <c r="N356" s="234"/>
      <c r="O356" s="84"/>
      <c r="P356" s="84"/>
      <c r="Q356" s="84"/>
      <c r="R356" s="84"/>
      <c r="S356" s="84"/>
      <c r="T356" s="84"/>
      <c r="U356" s="84"/>
      <c r="V356" s="84"/>
      <c r="W356" s="84"/>
      <c r="X356" s="84"/>
      <c r="Y356" s="85"/>
      <c r="AT356" s="18" t="s">
        <v>193</v>
      </c>
      <c r="AU356" s="18" t="s">
        <v>88</v>
      </c>
    </row>
    <row r="357" s="12" customFormat="1">
      <c r="B357" s="236"/>
      <c r="C357" s="237"/>
      <c r="D357" s="232" t="s">
        <v>195</v>
      </c>
      <c r="E357" s="238" t="s">
        <v>20</v>
      </c>
      <c r="F357" s="239" t="s">
        <v>727</v>
      </c>
      <c r="G357" s="237"/>
      <c r="H357" s="240">
        <v>342.5</v>
      </c>
      <c r="I357" s="241"/>
      <c r="J357" s="241"/>
      <c r="K357" s="237"/>
      <c r="L357" s="237"/>
      <c r="M357" s="242"/>
      <c r="N357" s="243"/>
      <c r="O357" s="244"/>
      <c r="P357" s="244"/>
      <c r="Q357" s="244"/>
      <c r="R357" s="244"/>
      <c r="S357" s="244"/>
      <c r="T357" s="244"/>
      <c r="U357" s="244"/>
      <c r="V357" s="244"/>
      <c r="W357" s="244"/>
      <c r="X357" s="244"/>
      <c r="Y357" s="245"/>
      <c r="AT357" s="246" t="s">
        <v>195</v>
      </c>
      <c r="AU357" s="246" t="s">
        <v>88</v>
      </c>
      <c r="AV357" s="12" t="s">
        <v>88</v>
      </c>
      <c r="AW357" s="12" t="s">
        <v>5</v>
      </c>
      <c r="AX357" s="12" t="s">
        <v>78</v>
      </c>
      <c r="AY357" s="246" t="s">
        <v>183</v>
      </c>
    </row>
    <row r="358" s="13" customFormat="1">
      <c r="B358" s="247"/>
      <c r="C358" s="248"/>
      <c r="D358" s="232" t="s">
        <v>195</v>
      </c>
      <c r="E358" s="249" t="s">
        <v>140</v>
      </c>
      <c r="F358" s="250" t="s">
        <v>197</v>
      </c>
      <c r="G358" s="248"/>
      <c r="H358" s="251">
        <v>342.5</v>
      </c>
      <c r="I358" s="252"/>
      <c r="J358" s="252"/>
      <c r="K358" s="248"/>
      <c r="L358" s="248"/>
      <c r="M358" s="253"/>
      <c r="N358" s="254"/>
      <c r="O358" s="255"/>
      <c r="P358" s="255"/>
      <c r="Q358" s="255"/>
      <c r="R358" s="255"/>
      <c r="S358" s="255"/>
      <c r="T358" s="255"/>
      <c r="U358" s="255"/>
      <c r="V358" s="255"/>
      <c r="W358" s="255"/>
      <c r="X358" s="255"/>
      <c r="Y358" s="256"/>
      <c r="AT358" s="257" t="s">
        <v>195</v>
      </c>
      <c r="AU358" s="257" t="s">
        <v>88</v>
      </c>
      <c r="AV358" s="13" t="s">
        <v>129</v>
      </c>
      <c r="AW358" s="13" t="s">
        <v>5</v>
      </c>
      <c r="AX358" s="13" t="s">
        <v>86</v>
      </c>
      <c r="AY358" s="257" t="s">
        <v>183</v>
      </c>
    </row>
    <row r="359" s="1" customFormat="1" ht="16.5" customHeight="1">
      <c r="B359" s="39"/>
      <c r="C359" s="218" t="s">
        <v>728</v>
      </c>
      <c r="D359" s="218" t="s">
        <v>185</v>
      </c>
      <c r="E359" s="219" t="s">
        <v>729</v>
      </c>
      <c r="F359" s="220" t="s">
        <v>20</v>
      </c>
      <c r="G359" s="221" t="s">
        <v>730</v>
      </c>
      <c r="H359" s="222">
        <v>22.5</v>
      </c>
      <c r="I359" s="223"/>
      <c r="J359" s="223"/>
      <c r="K359" s="224">
        <f>ROUND(P359*H359,2)</f>
        <v>0</v>
      </c>
      <c r="L359" s="220" t="s">
        <v>20</v>
      </c>
      <c r="M359" s="44"/>
      <c r="N359" s="225" t="s">
        <v>20</v>
      </c>
      <c r="O359" s="226" t="s">
        <v>47</v>
      </c>
      <c r="P359" s="227">
        <f>I359+J359</f>
        <v>0</v>
      </c>
      <c r="Q359" s="227">
        <f>ROUND(I359*H359,2)</f>
        <v>0</v>
      </c>
      <c r="R359" s="227">
        <f>ROUND(J359*H359,2)</f>
        <v>0</v>
      </c>
      <c r="S359" s="84"/>
      <c r="T359" s="228">
        <f>S359*H359</f>
        <v>0</v>
      </c>
      <c r="U359" s="228">
        <v>0</v>
      </c>
      <c r="V359" s="228">
        <f>U359*H359</f>
        <v>0</v>
      </c>
      <c r="W359" s="228">
        <v>0</v>
      </c>
      <c r="X359" s="228">
        <f>W359*H359</f>
        <v>0</v>
      </c>
      <c r="Y359" s="229" t="s">
        <v>20</v>
      </c>
      <c r="AR359" s="230" t="s">
        <v>129</v>
      </c>
      <c r="AT359" s="230" t="s">
        <v>185</v>
      </c>
      <c r="AU359" s="230" t="s">
        <v>88</v>
      </c>
      <c r="AY359" s="18" t="s">
        <v>183</v>
      </c>
      <c r="BE359" s="231">
        <f>IF(O359="základní",K359,0)</f>
        <v>0</v>
      </c>
      <c r="BF359" s="231">
        <f>IF(O359="snížená",K359,0)</f>
        <v>0</v>
      </c>
      <c r="BG359" s="231">
        <f>IF(O359="zákl. přenesená",K359,0)</f>
        <v>0</v>
      </c>
      <c r="BH359" s="231">
        <f>IF(O359="sníž. přenesená",K359,0)</f>
        <v>0</v>
      </c>
      <c r="BI359" s="231">
        <f>IF(O359="nulová",K359,0)</f>
        <v>0</v>
      </c>
      <c r="BJ359" s="18" t="s">
        <v>86</v>
      </c>
      <c r="BK359" s="231">
        <f>ROUND(P359*H359,2)</f>
        <v>0</v>
      </c>
      <c r="BL359" s="18" t="s">
        <v>129</v>
      </c>
      <c r="BM359" s="230" t="s">
        <v>731</v>
      </c>
    </row>
    <row r="360" s="1" customFormat="1">
      <c r="B360" s="39"/>
      <c r="C360" s="40"/>
      <c r="D360" s="232" t="s">
        <v>191</v>
      </c>
      <c r="E360" s="40"/>
      <c r="F360" s="233" t="s">
        <v>732</v>
      </c>
      <c r="G360" s="40"/>
      <c r="H360" s="40"/>
      <c r="I360" s="138"/>
      <c r="J360" s="138"/>
      <c r="K360" s="40"/>
      <c r="L360" s="40"/>
      <c r="M360" s="44"/>
      <c r="N360" s="234"/>
      <c r="O360" s="84"/>
      <c r="P360" s="84"/>
      <c r="Q360" s="84"/>
      <c r="R360" s="84"/>
      <c r="S360" s="84"/>
      <c r="T360" s="84"/>
      <c r="U360" s="84"/>
      <c r="V360" s="84"/>
      <c r="W360" s="84"/>
      <c r="X360" s="84"/>
      <c r="Y360" s="85"/>
      <c r="AT360" s="18" t="s">
        <v>191</v>
      </c>
      <c r="AU360" s="18" t="s">
        <v>88</v>
      </c>
    </row>
    <row r="361" s="11" customFormat="1" ht="22.8" customHeight="1">
      <c r="B361" s="201"/>
      <c r="C361" s="202"/>
      <c r="D361" s="203" t="s">
        <v>77</v>
      </c>
      <c r="E361" s="216" t="s">
        <v>129</v>
      </c>
      <c r="F361" s="216" t="s">
        <v>467</v>
      </c>
      <c r="G361" s="202"/>
      <c r="H361" s="202"/>
      <c r="I361" s="205"/>
      <c r="J361" s="205"/>
      <c r="K361" s="217">
        <f>BK361</f>
        <v>0</v>
      </c>
      <c r="L361" s="202"/>
      <c r="M361" s="207"/>
      <c r="N361" s="208"/>
      <c r="O361" s="209"/>
      <c r="P361" s="209"/>
      <c r="Q361" s="210">
        <f>SUM(Q362:Q435)</f>
        <v>0</v>
      </c>
      <c r="R361" s="210">
        <f>SUM(R362:R435)</f>
        <v>0</v>
      </c>
      <c r="S361" s="209"/>
      <c r="T361" s="211">
        <f>SUM(T362:T435)</f>
        <v>0</v>
      </c>
      <c r="U361" s="209"/>
      <c r="V361" s="211">
        <f>SUM(V362:V435)</f>
        <v>648.35978162549998</v>
      </c>
      <c r="W361" s="209"/>
      <c r="X361" s="211">
        <f>SUM(X362:X435)</f>
        <v>0</v>
      </c>
      <c r="Y361" s="212"/>
      <c r="AR361" s="213" t="s">
        <v>86</v>
      </c>
      <c r="AT361" s="214" t="s">
        <v>77</v>
      </c>
      <c r="AU361" s="214" t="s">
        <v>86</v>
      </c>
      <c r="AY361" s="213" t="s">
        <v>183</v>
      </c>
      <c r="BK361" s="215">
        <f>SUM(BK362:BK435)</f>
        <v>0</v>
      </c>
    </row>
    <row r="362" s="1" customFormat="1" ht="24" customHeight="1">
      <c r="B362" s="39"/>
      <c r="C362" s="218" t="s">
        <v>733</v>
      </c>
      <c r="D362" s="294" t="s">
        <v>185</v>
      </c>
      <c r="E362" s="219" t="s">
        <v>469</v>
      </c>
      <c r="F362" s="220" t="s">
        <v>470</v>
      </c>
      <c r="G362" s="221" t="s">
        <v>224</v>
      </c>
      <c r="H362" s="222">
        <v>256.29000000000002</v>
      </c>
      <c r="I362" s="223"/>
      <c r="J362" s="223"/>
      <c r="K362" s="224">
        <f>ROUND(P362*H362,2)</f>
        <v>0</v>
      </c>
      <c r="L362" s="220" t="s">
        <v>189</v>
      </c>
      <c r="M362" s="44"/>
      <c r="N362" s="225" t="s">
        <v>20</v>
      </c>
      <c r="O362" s="226" t="s">
        <v>47</v>
      </c>
      <c r="P362" s="227">
        <f>I362+J362</f>
        <v>0</v>
      </c>
      <c r="Q362" s="227">
        <f>ROUND(I362*H362,2)</f>
        <v>0</v>
      </c>
      <c r="R362" s="227">
        <f>ROUND(J362*H362,2)</f>
        <v>0</v>
      </c>
      <c r="S362" s="84"/>
      <c r="T362" s="228">
        <f>S362*H362</f>
        <v>0</v>
      </c>
      <c r="U362" s="228">
        <v>1.8480000000000001</v>
      </c>
      <c r="V362" s="228">
        <f>U362*H362</f>
        <v>473.62392000000006</v>
      </c>
      <c r="W362" s="228">
        <v>0</v>
      </c>
      <c r="X362" s="228">
        <f>W362*H362</f>
        <v>0</v>
      </c>
      <c r="Y362" s="229" t="s">
        <v>20</v>
      </c>
      <c r="AR362" s="230" t="s">
        <v>129</v>
      </c>
      <c r="AT362" s="230" t="s">
        <v>185</v>
      </c>
      <c r="AU362" s="230" t="s">
        <v>88</v>
      </c>
      <c r="AY362" s="18" t="s">
        <v>183</v>
      </c>
      <c r="BE362" s="231">
        <f>IF(O362="základní",K362,0)</f>
        <v>0</v>
      </c>
      <c r="BF362" s="231">
        <f>IF(O362="snížená",K362,0)</f>
        <v>0</v>
      </c>
      <c r="BG362" s="231">
        <f>IF(O362="zákl. přenesená",K362,0)</f>
        <v>0</v>
      </c>
      <c r="BH362" s="231">
        <f>IF(O362="sníž. přenesená",K362,0)</f>
        <v>0</v>
      </c>
      <c r="BI362" s="231">
        <f>IF(O362="nulová",K362,0)</f>
        <v>0</v>
      </c>
      <c r="BJ362" s="18" t="s">
        <v>86</v>
      </c>
      <c r="BK362" s="231">
        <f>ROUND(P362*H362,2)</f>
        <v>0</v>
      </c>
      <c r="BL362" s="18" t="s">
        <v>129</v>
      </c>
      <c r="BM362" s="230" t="s">
        <v>471</v>
      </c>
    </row>
    <row r="363" s="1" customFormat="1">
      <c r="B363" s="39"/>
      <c r="C363" s="40"/>
      <c r="D363" s="232" t="s">
        <v>191</v>
      </c>
      <c r="E363" s="40"/>
      <c r="F363" s="233" t="s">
        <v>472</v>
      </c>
      <c r="G363" s="40"/>
      <c r="H363" s="40"/>
      <c r="I363" s="138"/>
      <c r="J363" s="138"/>
      <c r="K363" s="40"/>
      <c r="L363" s="40"/>
      <c r="M363" s="44"/>
      <c r="N363" s="234"/>
      <c r="O363" s="84"/>
      <c r="P363" s="84"/>
      <c r="Q363" s="84"/>
      <c r="R363" s="84"/>
      <c r="S363" s="84"/>
      <c r="T363" s="84"/>
      <c r="U363" s="84"/>
      <c r="V363" s="84"/>
      <c r="W363" s="84"/>
      <c r="X363" s="84"/>
      <c r="Y363" s="85"/>
      <c r="AT363" s="18" t="s">
        <v>191</v>
      </c>
      <c r="AU363" s="18" t="s">
        <v>88</v>
      </c>
    </row>
    <row r="364" s="1" customFormat="1">
      <c r="B364" s="39"/>
      <c r="C364" s="40"/>
      <c r="D364" s="232" t="s">
        <v>193</v>
      </c>
      <c r="E364" s="40"/>
      <c r="F364" s="235" t="s">
        <v>473</v>
      </c>
      <c r="G364" s="40"/>
      <c r="H364" s="40"/>
      <c r="I364" s="138"/>
      <c r="J364" s="138"/>
      <c r="K364" s="40"/>
      <c r="L364" s="40"/>
      <c r="M364" s="44"/>
      <c r="N364" s="234"/>
      <c r="O364" s="84"/>
      <c r="P364" s="84"/>
      <c r="Q364" s="84"/>
      <c r="R364" s="84"/>
      <c r="S364" s="84"/>
      <c r="T364" s="84"/>
      <c r="U364" s="84"/>
      <c r="V364" s="84"/>
      <c r="W364" s="84"/>
      <c r="X364" s="84"/>
      <c r="Y364" s="85"/>
      <c r="AT364" s="18" t="s">
        <v>193</v>
      </c>
      <c r="AU364" s="18" t="s">
        <v>88</v>
      </c>
    </row>
    <row r="365" s="14" customFormat="1">
      <c r="B365" s="261"/>
      <c r="C365" s="262"/>
      <c r="D365" s="232" t="s">
        <v>195</v>
      </c>
      <c r="E365" s="263" t="s">
        <v>20</v>
      </c>
      <c r="F365" s="264" t="s">
        <v>474</v>
      </c>
      <c r="G365" s="262"/>
      <c r="H365" s="263" t="s">
        <v>20</v>
      </c>
      <c r="I365" s="265"/>
      <c r="J365" s="265"/>
      <c r="K365" s="262"/>
      <c r="L365" s="262"/>
      <c r="M365" s="266"/>
      <c r="N365" s="267"/>
      <c r="O365" s="268"/>
      <c r="P365" s="268"/>
      <c r="Q365" s="268"/>
      <c r="R365" s="268"/>
      <c r="S365" s="268"/>
      <c r="T365" s="268"/>
      <c r="U365" s="268"/>
      <c r="V365" s="268"/>
      <c r="W365" s="268"/>
      <c r="X365" s="268"/>
      <c r="Y365" s="269"/>
      <c r="AT365" s="270" t="s">
        <v>195</v>
      </c>
      <c r="AU365" s="270" t="s">
        <v>88</v>
      </c>
      <c r="AV365" s="14" t="s">
        <v>86</v>
      </c>
      <c r="AW365" s="14" t="s">
        <v>5</v>
      </c>
      <c r="AX365" s="14" t="s">
        <v>78</v>
      </c>
      <c r="AY365" s="270" t="s">
        <v>183</v>
      </c>
    </row>
    <row r="366" s="12" customFormat="1">
      <c r="B366" s="236"/>
      <c r="C366" s="237"/>
      <c r="D366" s="232" t="s">
        <v>195</v>
      </c>
      <c r="E366" s="238" t="s">
        <v>20</v>
      </c>
      <c r="F366" s="239" t="s">
        <v>734</v>
      </c>
      <c r="G366" s="237"/>
      <c r="H366" s="240">
        <v>2</v>
      </c>
      <c r="I366" s="241"/>
      <c r="J366" s="241"/>
      <c r="K366" s="237"/>
      <c r="L366" s="237"/>
      <c r="M366" s="242"/>
      <c r="N366" s="243"/>
      <c r="O366" s="244"/>
      <c r="P366" s="244"/>
      <c r="Q366" s="244"/>
      <c r="R366" s="244"/>
      <c r="S366" s="244"/>
      <c r="T366" s="244"/>
      <c r="U366" s="244"/>
      <c r="V366" s="244"/>
      <c r="W366" s="244"/>
      <c r="X366" s="244"/>
      <c r="Y366" s="245"/>
      <c r="AT366" s="246" t="s">
        <v>195</v>
      </c>
      <c r="AU366" s="246" t="s">
        <v>88</v>
      </c>
      <c r="AV366" s="12" t="s">
        <v>88</v>
      </c>
      <c r="AW366" s="12" t="s">
        <v>5</v>
      </c>
      <c r="AX366" s="12" t="s">
        <v>78</v>
      </c>
      <c r="AY366" s="246" t="s">
        <v>183</v>
      </c>
    </row>
    <row r="367" s="12" customFormat="1">
      <c r="B367" s="236"/>
      <c r="C367" s="237"/>
      <c r="D367" s="232" t="s">
        <v>195</v>
      </c>
      <c r="E367" s="238" t="s">
        <v>20</v>
      </c>
      <c r="F367" s="239" t="s">
        <v>735</v>
      </c>
      <c r="G367" s="237"/>
      <c r="H367" s="240">
        <v>10.710000000000001</v>
      </c>
      <c r="I367" s="241"/>
      <c r="J367" s="241"/>
      <c r="K367" s="237"/>
      <c r="L367" s="237"/>
      <c r="M367" s="242"/>
      <c r="N367" s="243"/>
      <c r="O367" s="244"/>
      <c r="P367" s="244"/>
      <c r="Q367" s="244"/>
      <c r="R367" s="244"/>
      <c r="S367" s="244"/>
      <c r="T367" s="244"/>
      <c r="U367" s="244"/>
      <c r="V367" s="244"/>
      <c r="W367" s="244"/>
      <c r="X367" s="244"/>
      <c r="Y367" s="245"/>
      <c r="AT367" s="246" t="s">
        <v>195</v>
      </c>
      <c r="AU367" s="246" t="s">
        <v>88</v>
      </c>
      <c r="AV367" s="12" t="s">
        <v>88</v>
      </c>
      <c r="AW367" s="12" t="s">
        <v>5</v>
      </c>
      <c r="AX367" s="12" t="s">
        <v>78</v>
      </c>
      <c r="AY367" s="246" t="s">
        <v>183</v>
      </c>
    </row>
    <row r="368" s="12" customFormat="1">
      <c r="B368" s="236"/>
      <c r="C368" s="237"/>
      <c r="D368" s="232" t="s">
        <v>195</v>
      </c>
      <c r="E368" s="238" t="s">
        <v>20</v>
      </c>
      <c r="F368" s="239" t="s">
        <v>736</v>
      </c>
      <c r="G368" s="237"/>
      <c r="H368" s="240">
        <v>49.600000000000001</v>
      </c>
      <c r="I368" s="241"/>
      <c r="J368" s="241"/>
      <c r="K368" s="237"/>
      <c r="L368" s="237"/>
      <c r="M368" s="242"/>
      <c r="N368" s="243"/>
      <c r="O368" s="244"/>
      <c r="P368" s="244"/>
      <c r="Q368" s="244"/>
      <c r="R368" s="244"/>
      <c r="S368" s="244"/>
      <c r="T368" s="244"/>
      <c r="U368" s="244"/>
      <c r="V368" s="244"/>
      <c r="W368" s="244"/>
      <c r="X368" s="244"/>
      <c r="Y368" s="245"/>
      <c r="AT368" s="246" t="s">
        <v>195</v>
      </c>
      <c r="AU368" s="246" t="s">
        <v>88</v>
      </c>
      <c r="AV368" s="12" t="s">
        <v>88</v>
      </c>
      <c r="AW368" s="12" t="s">
        <v>5</v>
      </c>
      <c r="AX368" s="12" t="s">
        <v>78</v>
      </c>
      <c r="AY368" s="246" t="s">
        <v>183</v>
      </c>
    </row>
    <row r="369" s="12" customFormat="1">
      <c r="B369" s="236"/>
      <c r="C369" s="237"/>
      <c r="D369" s="232" t="s">
        <v>195</v>
      </c>
      <c r="E369" s="238" t="s">
        <v>20</v>
      </c>
      <c r="F369" s="239" t="s">
        <v>737</v>
      </c>
      <c r="G369" s="237"/>
      <c r="H369" s="240">
        <v>36.5</v>
      </c>
      <c r="I369" s="241"/>
      <c r="J369" s="241"/>
      <c r="K369" s="237"/>
      <c r="L369" s="237"/>
      <c r="M369" s="242"/>
      <c r="N369" s="243"/>
      <c r="O369" s="244"/>
      <c r="P369" s="244"/>
      <c r="Q369" s="244"/>
      <c r="R369" s="244"/>
      <c r="S369" s="244"/>
      <c r="T369" s="244"/>
      <c r="U369" s="244"/>
      <c r="V369" s="244"/>
      <c r="W369" s="244"/>
      <c r="X369" s="244"/>
      <c r="Y369" s="245"/>
      <c r="AT369" s="246" t="s">
        <v>195</v>
      </c>
      <c r="AU369" s="246" t="s">
        <v>88</v>
      </c>
      <c r="AV369" s="12" t="s">
        <v>88</v>
      </c>
      <c r="AW369" s="12" t="s">
        <v>5</v>
      </c>
      <c r="AX369" s="12" t="s">
        <v>78</v>
      </c>
      <c r="AY369" s="246" t="s">
        <v>183</v>
      </c>
    </row>
    <row r="370" s="12" customFormat="1">
      <c r="B370" s="236"/>
      <c r="C370" s="237"/>
      <c r="D370" s="232" t="s">
        <v>195</v>
      </c>
      <c r="E370" s="238" t="s">
        <v>20</v>
      </c>
      <c r="F370" s="239" t="s">
        <v>738</v>
      </c>
      <c r="G370" s="237"/>
      <c r="H370" s="240">
        <v>31.850000000000001</v>
      </c>
      <c r="I370" s="241"/>
      <c r="J370" s="241"/>
      <c r="K370" s="237"/>
      <c r="L370" s="237"/>
      <c r="M370" s="242"/>
      <c r="N370" s="243"/>
      <c r="O370" s="244"/>
      <c r="P370" s="244"/>
      <c r="Q370" s="244"/>
      <c r="R370" s="244"/>
      <c r="S370" s="244"/>
      <c r="T370" s="244"/>
      <c r="U370" s="244"/>
      <c r="V370" s="244"/>
      <c r="W370" s="244"/>
      <c r="X370" s="244"/>
      <c r="Y370" s="245"/>
      <c r="AT370" s="246" t="s">
        <v>195</v>
      </c>
      <c r="AU370" s="246" t="s">
        <v>88</v>
      </c>
      <c r="AV370" s="12" t="s">
        <v>88</v>
      </c>
      <c r="AW370" s="12" t="s">
        <v>5</v>
      </c>
      <c r="AX370" s="12" t="s">
        <v>78</v>
      </c>
      <c r="AY370" s="246" t="s">
        <v>183</v>
      </c>
    </row>
    <row r="371" s="12" customFormat="1">
      <c r="B371" s="236"/>
      <c r="C371" s="237"/>
      <c r="D371" s="232" t="s">
        <v>195</v>
      </c>
      <c r="E371" s="238" t="s">
        <v>20</v>
      </c>
      <c r="F371" s="239" t="s">
        <v>739</v>
      </c>
      <c r="G371" s="237"/>
      <c r="H371" s="240">
        <v>1.6200000000000001</v>
      </c>
      <c r="I371" s="241"/>
      <c r="J371" s="241"/>
      <c r="K371" s="237"/>
      <c r="L371" s="237"/>
      <c r="M371" s="242"/>
      <c r="N371" s="243"/>
      <c r="O371" s="244"/>
      <c r="P371" s="244"/>
      <c r="Q371" s="244"/>
      <c r="R371" s="244"/>
      <c r="S371" s="244"/>
      <c r="T371" s="244"/>
      <c r="U371" s="244"/>
      <c r="V371" s="244"/>
      <c r="W371" s="244"/>
      <c r="X371" s="244"/>
      <c r="Y371" s="245"/>
      <c r="AT371" s="246" t="s">
        <v>195</v>
      </c>
      <c r="AU371" s="246" t="s">
        <v>88</v>
      </c>
      <c r="AV371" s="12" t="s">
        <v>88</v>
      </c>
      <c r="AW371" s="12" t="s">
        <v>5</v>
      </c>
      <c r="AX371" s="12" t="s">
        <v>78</v>
      </c>
      <c r="AY371" s="246" t="s">
        <v>183</v>
      </c>
    </row>
    <row r="372" s="12" customFormat="1">
      <c r="B372" s="236"/>
      <c r="C372" s="237"/>
      <c r="D372" s="232" t="s">
        <v>195</v>
      </c>
      <c r="E372" s="238" t="s">
        <v>20</v>
      </c>
      <c r="F372" s="239" t="s">
        <v>740</v>
      </c>
      <c r="G372" s="237"/>
      <c r="H372" s="240">
        <v>71.280000000000001</v>
      </c>
      <c r="I372" s="241"/>
      <c r="J372" s="241"/>
      <c r="K372" s="237"/>
      <c r="L372" s="237"/>
      <c r="M372" s="242"/>
      <c r="N372" s="243"/>
      <c r="O372" s="244"/>
      <c r="P372" s="244"/>
      <c r="Q372" s="244"/>
      <c r="R372" s="244"/>
      <c r="S372" s="244"/>
      <c r="T372" s="244"/>
      <c r="U372" s="244"/>
      <c r="V372" s="244"/>
      <c r="W372" s="244"/>
      <c r="X372" s="244"/>
      <c r="Y372" s="245"/>
      <c r="AT372" s="246" t="s">
        <v>195</v>
      </c>
      <c r="AU372" s="246" t="s">
        <v>88</v>
      </c>
      <c r="AV372" s="12" t="s">
        <v>88</v>
      </c>
      <c r="AW372" s="12" t="s">
        <v>5</v>
      </c>
      <c r="AX372" s="12" t="s">
        <v>78</v>
      </c>
      <c r="AY372" s="246" t="s">
        <v>183</v>
      </c>
    </row>
    <row r="373" s="12" customFormat="1">
      <c r="B373" s="236"/>
      <c r="C373" s="237"/>
      <c r="D373" s="232" t="s">
        <v>195</v>
      </c>
      <c r="E373" s="238" t="s">
        <v>20</v>
      </c>
      <c r="F373" s="239" t="s">
        <v>741</v>
      </c>
      <c r="G373" s="237"/>
      <c r="H373" s="240">
        <v>2.3599999999999999</v>
      </c>
      <c r="I373" s="241"/>
      <c r="J373" s="241"/>
      <c r="K373" s="237"/>
      <c r="L373" s="237"/>
      <c r="M373" s="242"/>
      <c r="N373" s="243"/>
      <c r="O373" s="244"/>
      <c r="P373" s="244"/>
      <c r="Q373" s="244"/>
      <c r="R373" s="244"/>
      <c r="S373" s="244"/>
      <c r="T373" s="244"/>
      <c r="U373" s="244"/>
      <c r="V373" s="244"/>
      <c r="W373" s="244"/>
      <c r="X373" s="244"/>
      <c r="Y373" s="245"/>
      <c r="AT373" s="246" t="s">
        <v>195</v>
      </c>
      <c r="AU373" s="246" t="s">
        <v>88</v>
      </c>
      <c r="AV373" s="12" t="s">
        <v>88</v>
      </c>
      <c r="AW373" s="12" t="s">
        <v>5</v>
      </c>
      <c r="AX373" s="12" t="s">
        <v>78</v>
      </c>
      <c r="AY373" s="246" t="s">
        <v>183</v>
      </c>
    </row>
    <row r="374" s="12" customFormat="1">
      <c r="B374" s="236"/>
      <c r="C374" s="237"/>
      <c r="D374" s="232" t="s">
        <v>195</v>
      </c>
      <c r="E374" s="238" t="s">
        <v>20</v>
      </c>
      <c r="F374" s="239" t="s">
        <v>742</v>
      </c>
      <c r="G374" s="237"/>
      <c r="H374" s="240">
        <v>9.5999999999999996</v>
      </c>
      <c r="I374" s="241"/>
      <c r="J374" s="241"/>
      <c r="K374" s="237"/>
      <c r="L374" s="237"/>
      <c r="M374" s="242"/>
      <c r="N374" s="243"/>
      <c r="O374" s="244"/>
      <c r="P374" s="244"/>
      <c r="Q374" s="244"/>
      <c r="R374" s="244"/>
      <c r="S374" s="244"/>
      <c r="T374" s="244"/>
      <c r="U374" s="244"/>
      <c r="V374" s="244"/>
      <c r="W374" s="244"/>
      <c r="X374" s="244"/>
      <c r="Y374" s="245"/>
      <c r="AT374" s="246" t="s">
        <v>195</v>
      </c>
      <c r="AU374" s="246" t="s">
        <v>88</v>
      </c>
      <c r="AV374" s="12" t="s">
        <v>88</v>
      </c>
      <c r="AW374" s="12" t="s">
        <v>5</v>
      </c>
      <c r="AX374" s="12" t="s">
        <v>78</v>
      </c>
      <c r="AY374" s="246" t="s">
        <v>183</v>
      </c>
    </row>
    <row r="375" s="15" customFormat="1">
      <c r="B375" s="271"/>
      <c r="C375" s="272"/>
      <c r="D375" s="232" t="s">
        <v>195</v>
      </c>
      <c r="E375" s="273" t="s">
        <v>20</v>
      </c>
      <c r="F375" s="274" t="s">
        <v>286</v>
      </c>
      <c r="G375" s="272"/>
      <c r="H375" s="275">
        <v>215.52000000000001</v>
      </c>
      <c r="I375" s="276"/>
      <c r="J375" s="276"/>
      <c r="K375" s="272"/>
      <c r="L375" s="272"/>
      <c r="M375" s="277"/>
      <c r="N375" s="278"/>
      <c r="O375" s="279"/>
      <c r="P375" s="279"/>
      <c r="Q375" s="279"/>
      <c r="R375" s="279"/>
      <c r="S375" s="279"/>
      <c r="T375" s="279"/>
      <c r="U375" s="279"/>
      <c r="V375" s="279"/>
      <c r="W375" s="279"/>
      <c r="X375" s="279"/>
      <c r="Y375" s="280"/>
      <c r="AT375" s="281" t="s">
        <v>195</v>
      </c>
      <c r="AU375" s="281" t="s">
        <v>88</v>
      </c>
      <c r="AV375" s="15" t="s">
        <v>205</v>
      </c>
      <c r="AW375" s="15" t="s">
        <v>5</v>
      </c>
      <c r="AX375" s="15" t="s">
        <v>78</v>
      </c>
      <c r="AY375" s="281" t="s">
        <v>183</v>
      </c>
    </row>
    <row r="376" s="14" customFormat="1">
      <c r="B376" s="261"/>
      <c r="C376" s="262"/>
      <c r="D376" s="232" t="s">
        <v>195</v>
      </c>
      <c r="E376" s="263" t="s">
        <v>20</v>
      </c>
      <c r="F376" s="264" t="s">
        <v>743</v>
      </c>
      <c r="G376" s="262"/>
      <c r="H376" s="263" t="s">
        <v>20</v>
      </c>
      <c r="I376" s="265"/>
      <c r="J376" s="265"/>
      <c r="K376" s="262"/>
      <c r="L376" s="262"/>
      <c r="M376" s="266"/>
      <c r="N376" s="267"/>
      <c r="O376" s="268"/>
      <c r="P376" s="268"/>
      <c r="Q376" s="268"/>
      <c r="R376" s="268"/>
      <c r="S376" s="268"/>
      <c r="T376" s="268"/>
      <c r="U376" s="268"/>
      <c r="V376" s="268"/>
      <c r="W376" s="268"/>
      <c r="X376" s="268"/>
      <c r="Y376" s="269"/>
      <c r="AT376" s="270" t="s">
        <v>195</v>
      </c>
      <c r="AU376" s="270" t="s">
        <v>88</v>
      </c>
      <c r="AV376" s="14" t="s">
        <v>86</v>
      </c>
      <c r="AW376" s="14" t="s">
        <v>5</v>
      </c>
      <c r="AX376" s="14" t="s">
        <v>78</v>
      </c>
      <c r="AY376" s="270" t="s">
        <v>183</v>
      </c>
    </row>
    <row r="377" s="12" customFormat="1">
      <c r="B377" s="236"/>
      <c r="C377" s="237"/>
      <c r="D377" s="232" t="s">
        <v>195</v>
      </c>
      <c r="E377" s="238" t="s">
        <v>20</v>
      </c>
      <c r="F377" s="239" t="s">
        <v>744</v>
      </c>
      <c r="G377" s="237"/>
      <c r="H377" s="240">
        <v>17.699999999999999</v>
      </c>
      <c r="I377" s="241"/>
      <c r="J377" s="241"/>
      <c r="K377" s="237"/>
      <c r="L377" s="237"/>
      <c r="M377" s="242"/>
      <c r="N377" s="243"/>
      <c r="O377" s="244"/>
      <c r="P377" s="244"/>
      <c r="Q377" s="244"/>
      <c r="R377" s="244"/>
      <c r="S377" s="244"/>
      <c r="T377" s="244"/>
      <c r="U377" s="244"/>
      <c r="V377" s="244"/>
      <c r="W377" s="244"/>
      <c r="X377" s="244"/>
      <c r="Y377" s="245"/>
      <c r="AT377" s="246" t="s">
        <v>195</v>
      </c>
      <c r="AU377" s="246" t="s">
        <v>88</v>
      </c>
      <c r="AV377" s="12" t="s">
        <v>88</v>
      </c>
      <c r="AW377" s="12" t="s">
        <v>5</v>
      </c>
      <c r="AX377" s="12" t="s">
        <v>78</v>
      </c>
      <c r="AY377" s="246" t="s">
        <v>183</v>
      </c>
    </row>
    <row r="378" s="12" customFormat="1">
      <c r="B378" s="236"/>
      <c r="C378" s="237"/>
      <c r="D378" s="232" t="s">
        <v>195</v>
      </c>
      <c r="E378" s="238" t="s">
        <v>20</v>
      </c>
      <c r="F378" s="239" t="s">
        <v>745</v>
      </c>
      <c r="G378" s="237"/>
      <c r="H378" s="240">
        <v>7.29</v>
      </c>
      <c r="I378" s="241"/>
      <c r="J378" s="241"/>
      <c r="K378" s="237"/>
      <c r="L378" s="237"/>
      <c r="M378" s="242"/>
      <c r="N378" s="243"/>
      <c r="O378" s="244"/>
      <c r="P378" s="244"/>
      <c r="Q378" s="244"/>
      <c r="R378" s="244"/>
      <c r="S378" s="244"/>
      <c r="T378" s="244"/>
      <c r="U378" s="244"/>
      <c r="V378" s="244"/>
      <c r="W378" s="244"/>
      <c r="X378" s="244"/>
      <c r="Y378" s="245"/>
      <c r="AT378" s="246" t="s">
        <v>195</v>
      </c>
      <c r="AU378" s="246" t="s">
        <v>88</v>
      </c>
      <c r="AV378" s="12" t="s">
        <v>88</v>
      </c>
      <c r="AW378" s="12" t="s">
        <v>5</v>
      </c>
      <c r="AX378" s="12" t="s">
        <v>78</v>
      </c>
      <c r="AY378" s="246" t="s">
        <v>183</v>
      </c>
    </row>
    <row r="379" s="12" customFormat="1">
      <c r="B379" s="236"/>
      <c r="C379" s="237"/>
      <c r="D379" s="232" t="s">
        <v>195</v>
      </c>
      <c r="E379" s="238" t="s">
        <v>20</v>
      </c>
      <c r="F379" s="239" t="s">
        <v>746</v>
      </c>
      <c r="G379" s="237"/>
      <c r="H379" s="240">
        <v>11.039999999999999</v>
      </c>
      <c r="I379" s="241"/>
      <c r="J379" s="241"/>
      <c r="K379" s="237"/>
      <c r="L379" s="237"/>
      <c r="M379" s="242"/>
      <c r="N379" s="243"/>
      <c r="O379" s="244"/>
      <c r="P379" s="244"/>
      <c r="Q379" s="244"/>
      <c r="R379" s="244"/>
      <c r="S379" s="244"/>
      <c r="T379" s="244"/>
      <c r="U379" s="244"/>
      <c r="V379" s="244"/>
      <c r="W379" s="244"/>
      <c r="X379" s="244"/>
      <c r="Y379" s="245"/>
      <c r="AT379" s="246" t="s">
        <v>195</v>
      </c>
      <c r="AU379" s="246" t="s">
        <v>88</v>
      </c>
      <c r="AV379" s="12" t="s">
        <v>88</v>
      </c>
      <c r="AW379" s="12" t="s">
        <v>5</v>
      </c>
      <c r="AX379" s="12" t="s">
        <v>78</v>
      </c>
      <c r="AY379" s="246" t="s">
        <v>183</v>
      </c>
    </row>
    <row r="380" s="15" customFormat="1">
      <c r="B380" s="271"/>
      <c r="C380" s="272"/>
      <c r="D380" s="232" t="s">
        <v>195</v>
      </c>
      <c r="E380" s="273" t="s">
        <v>635</v>
      </c>
      <c r="F380" s="274" t="s">
        <v>286</v>
      </c>
      <c r="G380" s="272"/>
      <c r="H380" s="275">
        <v>36.030000000000001</v>
      </c>
      <c r="I380" s="276"/>
      <c r="J380" s="276"/>
      <c r="K380" s="272"/>
      <c r="L380" s="272"/>
      <c r="M380" s="277"/>
      <c r="N380" s="278"/>
      <c r="O380" s="279"/>
      <c r="P380" s="279"/>
      <c r="Q380" s="279"/>
      <c r="R380" s="279"/>
      <c r="S380" s="279"/>
      <c r="T380" s="279"/>
      <c r="U380" s="279"/>
      <c r="V380" s="279"/>
      <c r="W380" s="279"/>
      <c r="X380" s="279"/>
      <c r="Y380" s="280"/>
      <c r="AT380" s="281" t="s">
        <v>195</v>
      </c>
      <c r="AU380" s="281" t="s">
        <v>88</v>
      </c>
      <c r="AV380" s="15" t="s">
        <v>205</v>
      </c>
      <c r="AW380" s="15" t="s">
        <v>5</v>
      </c>
      <c r="AX380" s="15" t="s">
        <v>78</v>
      </c>
      <c r="AY380" s="281" t="s">
        <v>183</v>
      </c>
    </row>
    <row r="381" s="14" customFormat="1">
      <c r="B381" s="261"/>
      <c r="C381" s="262"/>
      <c r="D381" s="232" t="s">
        <v>195</v>
      </c>
      <c r="E381" s="263" t="s">
        <v>20</v>
      </c>
      <c r="F381" s="264" t="s">
        <v>484</v>
      </c>
      <c r="G381" s="262"/>
      <c r="H381" s="263" t="s">
        <v>20</v>
      </c>
      <c r="I381" s="265"/>
      <c r="J381" s="265"/>
      <c r="K381" s="262"/>
      <c r="L381" s="262"/>
      <c r="M381" s="266"/>
      <c r="N381" s="267"/>
      <c r="O381" s="268"/>
      <c r="P381" s="268"/>
      <c r="Q381" s="268"/>
      <c r="R381" s="268"/>
      <c r="S381" s="268"/>
      <c r="T381" s="268"/>
      <c r="U381" s="268"/>
      <c r="V381" s="268"/>
      <c r="W381" s="268"/>
      <c r="X381" s="268"/>
      <c r="Y381" s="269"/>
      <c r="AT381" s="270" t="s">
        <v>195</v>
      </c>
      <c r="AU381" s="270" t="s">
        <v>88</v>
      </c>
      <c r="AV381" s="14" t="s">
        <v>86</v>
      </c>
      <c r="AW381" s="14" t="s">
        <v>5</v>
      </c>
      <c r="AX381" s="14" t="s">
        <v>78</v>
      </c>
      <c r="AY381" s="270" t="s">
        <v>183</v>
      </c>
    </row>
    <row r="382" s="12" customFormat="1">
      <c r="B382" s="236"/>
      <c r="C382" s="237"/>
      <c r="D382" s="232" t="s">
        <v>195</v>
      </c>
      <c r="E382" s="238" t="s">
        <v>20</v>
      </c>
      <c r="F382" s="239" t="s">
        <v>747</v>
      </c>
      <c r="G382" s="237"/>
      <c r="H382" s="240">
        <v>1.8</v>
      </c>
      <c r="I382" s="241"/>
      <c r="J382" s="241"/>
      <c r="K382" s="237"/>
      <c r="L382" s="237"/>
      <c r="M382" s="242"/>
      <c r="N382" s="243"/>
      <c r="O382" s="244"/>
      <c r="P382" s="244"/>
      <c r="Q382" s="244"/>
      <c r="R382" s="244"/>
      <c r="S382" s="244"/>
      <c r="T382" s="244"/>
      <c r="U382" s="244"/>
      <c r="V382" s="244"/>
      <c r="W382" s="244"/>
      <c r="X382" s="244"/>
      <c r="Y382" s="245"/>
      <c r="AT382" s="246" t="s">
        <v>195</v>
      </c>
      <c r="AU382" s="246" t="s">
        <v>88</v>
      </c>
      <c r="AV382" s="12" t="s">
        <v>88</v>
      </c>
      <c r="AW382" s="12" t="s">
        <v>5</v>
      </c>
      <c r="AX382" s="12" t="s">
        <v>78</v>
      </c>
      <c r="AY382" s="246" t="s">
        <v>183</v>
      </c>
    </row>
    <row r="383" s="12" customFormat="1">
      <c r="B383" s="236"/>
      <c r="C383" s="237"/>
      <c r="D383" s="232" t="s">
        <v>195</v>
      </c>
      <c r="E383" s="238" t="s">
        <v>20</v>
      </c>
      <c r="F383" s="239" t="s">
        <v>748</v>
      </c>
      <c r="G383" s="237"/>
      <c r="H383" s="240">
        <v>3.7799999999999998</v>
      </c>
      <c r="I383" s="241"/>
      <c r="J383" s="241"/>
      <c r="K383" s="237"/>
      <c r="L383" s="237"/>
      <c r="M383" s="242"/>
      <c r="N383" s="243"/>
      <c r="O383" s="244"/>
      <c r="P383" s="244"/>
      <c r="Q383" s="244"/>
      <c r="R383" s="244"/>
      <c r="S383" s="244"/>
      <c r="T383" s="244"/>
      <c r="U383" s="244"/>
      <c r="V383" s="244"/>
      <c r="W383" s="244"/>
      <c r="X383" s="244"/>
      <c r="Y383" s="245"/>
      <c r="AT383" s="246" t="s">
        <v>195</v>
      </c>
      <c r="AU383" s="246" t="s">
        <v>88</v>
      </c>
      <c r="AV383" s="12" t="s">
        <v>88</v>
      </c>
      <c r="AW383" s="12" t="s">
        <v>5</v>
      </c>
      <c r="AX383" s="12" t="s">
        <v>78</v>
      </c>
      <c r="AY383" s="246" t="s">
        <v>183</v>
      </c>
    </row>
    <row r="384" s="12" customFormat="1">
      <c r="B384" s="236"/>
      <c r="C384" s="237"/>
      <c r="D384" s="232" t="s">
        <v>195</v>
      </c>
      <c r="E384" s="238" t="s">
        <v>20</v>
      </c>
      <c r="F384" s="239" t="s">
        <v>749</v>
      </c>
      <c r="G384" s="237"/>
      <c r="H384" s="240">
        <v>11.16</v>
      </c>
      <c r="I384" s="241"/>
      <c r="J384" s="241"/>
      <c r="K384" s="237"/>
      <c r="L384" s="237"/>
      <c r="M384" s="242"/>
      <c r="N384" s="243"/>
      <c r="O384" s="244"/>
      <c r="P384" s="244"/>
      <c r="Q384" s="244"/>
      <c r="R384" s="244"/>
      <c r="S384" s="244"/>
      <c r="T384" s="244"/>
      <c r="U384" s="244"/>
      <c r="V384" s="244"/>
      <c r="W384" s="244"/>
      <c r="X384" s="244"/>
      <c r="Y384" s="245"/>
      <c r="AT384" s="246" t="s">
        <v>195</v>
      </c>
      <c r="AU384" s="246" t="s">
        <v>88</v>
      </c>
      <c r="AV384" s="12" t="s">
        <v>88</v>
      </c>
      <c r="AW384" s="12" t="s">
        <v>5</v>
      </c>
      <c r="AX384" s="12" t="s">
        <v>78</v>
      </c>
      <c r="AY384" s="246" t="s">
        <v>183</v>
      </c>
    </row>
    <row r="385" s="12" customFormat="1">
      <c r="B385" s="236"/>
      <c r="C385" s="237"/>
      <c r="D385" s="232" t="s">
        <v>195</v>
      </c>
      <c r="E385" s="238" t="s">
        <v>20</v>
      </c>
      <c r="F385" s="239" t="s">
        <v>750</v>
      </c>
      <c r="G385" s="237"/>
      <c r="H385" s="240">
        <v>9</v>
      </c>
      <c r="I385" s="241"/>
      <c r="J385" s="241"/>
      <c r="K385" s="237"/>
      <c r="L385" s="237"/>
      <c r="M385" s="242"/>
      <c r="N385" s="243"/>
      <c r="O385" s="244"/>
      <c r="P385" s="244"/>
      <c r="Q385" s="244"/>
      <c r="R385" s="244"/>
      <c r="S385" s="244"/>
      <c r="T385" s="244"/>
      <c r="U385" s="244"/>
      <c r="V385" s="244"/>
      <c r="W385" s="244"/>
      <c r="X385" s="244"/>
      <c r="Y385" s="245"/>
      <c r="AT385" s="246" t="s">
        <v>195</v>
      </c>
      <c r="AU385" s="246" t="s">
        <v>88</v>
      </c>
      <c r="AV385" s="12" t="s">
        <v>88</v>
      </c>
      <c r="AW385" s="12" t="s">
        <v>5</v>
      </c>
      <c r="AX385" s="12" t="s">
        <v>78</v>
      </c>
      <c r="AY385" s="246" t="s">
        <v>183</v>
      </c>
    </row>
    <row r="386" s="12" customFormat="1">
      <c r="B386" s="236"/>
      <c r="C386" s="237"/>
      <c r="D386" s="232" t="s">
        <v>195</v>
      </c>
      <c r="E386" s="238" t="s">
        <v>20</v>
      </c>
      <c r="F386" s="239" t="s">
        <v>751</v>
      </c>
      <c r="G386" s="237"/>
      <c r="H386" s="240">
        <v>8.8200000000000003</v>
      </c>
      <c r="I386" s="241"/>
      <c r="J386" s="241"/>
      <c r="K386" s="237"/>
      <c r="L386" s="237"/>
      <c r="M386" s="242"/>
      <c r="N386" s="243"/>
      <c r="O386" s="244"/>
      <c r="P386" s="244"/>
      <c r="Q386" s="244"/>
      <c r="R386" s="244"/>
      <c r="S386" s="244"/>
      <c r="T386" s="244"/>
      <c r="U386" s="244"/>
      <c r="V386" s="244"/>
      <c r="W386" s="244"/>
      <c r="X386" s="244"/>
      <c r="Y386" s="245"/>
      <c r="AT386" s="246" t="s">
        <v>195</v>
      </c>
      <c r="AU386" s="246" t="s">
        <v>88</v>
      </c>
      <c r="AV386" s="12" t="s">
        <v>88</v>
      </c>
      <c r="AW386" s="12" t="s">
        <v>5</v>
      </c>
      <c r="AX386" s="12" t="s">
        <v>78</v>
      </c>
      <c r="AY386" s="246" t="s">
        <v>183</v>
      </c>
    </row>
    <row r="387" s="12" customFormat="1">
      <c r="B387" s="236"/>
      <c r="C387" s="237"/>
      <c r="D387" s="232" t="s">
        <v>195</v>
      </c>
      <c r="E387" s="238" t="s">
        <v>20</v>
      </c>
      <c r="F387" s="239" t="s">
        <v>752</v>
      </c>
      <c r="G387" s="237"/>
      <c r="H387" s="240">
        <v>1.0800000000000001</v>
      </c>
      <c r="I387" s="241"/>
      <c r="J387" s="241"/>
      <c r="K387" s="237"/>
      <c r="L387" s="237"/>
      <c r="M387" s="242"/>
      <c r="N387" s="243"/>
      <c r="O387" s="244"/>
      <c r="P387" s="244"/>
      <c r="Q387" s="244"/>
      <c r="R387" s="244"/>
      <c r="S387" s="244"/>
      <c r="T387" s="244"/>
      <c r="U387" s="244"/>
      <c r="V387" s="244"/>
      <c r="W387" s="244"/>
      <c r="X387" s="244"/>
      <c r="Y387" s="245"/>
      <c r="AT387" s="246" t="s">
        <v>195</v>
      </c>
      <c r="AU387" s="246" t="s">
        <v>88</v>
      </c>
      <c r="AV387" s="12" t="s">
        <v>88</v>
      </c>
      <c r="AW387" s="12" t="s">
        <v>5</v>
      </c>
      <c r="AX387" s="12" t="s">
        <v>78</v>
      </c>
      <c r="AY387" s="246" t="s">
        <v>183</v>
      </c>
    </row>
    <row r="388" s="12" customFormat="1">
      <c r="B388" s="236"/>
      <c r="C388" s="237"/>
      <c r="D388" s="232" t="s">
        <v>195</v>
      </c>
      <c r="E388" s="238" t="s">
        <v>20</v>
      </c>
      <c r="F388" s="239" t="s">
        <v>753</v>
      </c>
      <c r="G388" s="237"/>
      <c r="H388" s="240">
        <v>23.760000000000002</v>
      </c>
      <c r="I388" s="241"/>
      <c r="J388" s="241"/>
      <c r="K388" s="237"/>
      <c r="L388" s="237"/>
      <c r="M388" s="242"/>
      <c r="N388" s="243"/>
      <c r="O388" s="244"/>
      <c r="P388" s="244"/>
      <c r="Q388" s="244"/>
      <c r="R388" s="244"/>
      <c r="S388" s="244"/>
      <c r="T388" s="244"/>
      <c r="U388" s="244"/>
      <c r="V388" s="244"/>
      <c r="W388" s="244"/>
      <c r="X388" s="244"/>
      <c r="Y388" s="245"/>
      <c r="AT388" s="246" t="s">
        <v>195</v>
      </c>
      <c r="AU388" s="246" t="s">
        <v>88</v>
      </c>
      <c r="AV388" s="12" t="s">
        <v>88</v>
      </c>
      <c r="AW388" s="12" t="s">
        <v>5</v>
      </c>
      <c r="AX388" s="12" t="s">
        <v>78</v>
      </c>
      <c r="AY388" s="246" t="s">
        <v>183</v>
      </c>
    </row>
    <row r="389" s="12" customFormat="1">
      <c r="B389" s="236"/>
      <c r="C389" s="237"/>
      <c r="D389" s="232" t="s">
        <v>195</v>
      </c>
      <c r="E389" s="238" t="s">
        <v>20</v>
      </c>
      <c r="F389" s="239" t="s">
        <v>754</v>
      </c>
      <c r="G389" s="237"/>
      <c r="H389" s="240">
        <v>0.71999999999999997</v>
      </c>
      <c r="I389" s="241"/>
      <c r="J389" s="241"/>
      <c r="K389" s="237"/>
      <c r="L389" s="237"/>
      <c r="M389" s="242"/>
      <c r="N389" s="243"/>
      <c r="O389" s="244"/>
      <c r="P389" s="244"/>
      <c r="Q389" s="244"/>
      <c r="R389" s="244"/>
      <c r="S389" s="244"/>
      <c r="T389" s="244"/>
      <c r="U389" s="244"/>
      <c r="V389" s="244"/>
      <c r="W389" s="244"/>
      <c r="X389" s="244"/>
      <c r="Y389" s="245"/>
      <c r="AT389" s="246" t="s">
        <v>195</v>
      </c>
      <c r="AU389" s="246" t="s">
        <v>88</v>
      </c>
      <c r="AV389" s="12" t="s">
        <v>88</v>
      </c>
      <c r="AW389" s="12" t="s">
        <v>5</v>
      </c>
      <c r="AX389" s="12" t="s">
        <v>78</v>
      </c>
      <c r="AY389" s="246" t="s">
        <v>183</v>
      </c>
    </row>
    <row r="390" s="12" customFormat="1">
      <c r="B390" s="236"/>
      <c r="C390" s="237"/>
      <c r="D390" s="232" t="s">
        <v>195</v>
      </c>
      <c r="E390" s="238" t="s">
        <v>20</v>
      </c>
      <c r="F390" s="239" t="s">
        <v>755</v>
      </c>
      <c r="G390" s="237"/>
      <c r="H390" s="240">
        <v>2.8799999999999999</v>
      </c>
      <c r="I390" s="241"/>
      <c r="J390" s="241"/>
      <c r="K390" s="237"/>
      <c r="L390" s="237"/>
      <c r="M390" s="242"/>
      <c r="N390" s="243"/>
      <c r="O390" s="244"/>
      <c r="P390" s="244"/>
      <c r="Q390" s="244"/>
      <c r="R390" s="244"/>
      <c r="S390" s="244"/>
      <c r="T390" s="244"/>
      <c r="U390" s="244"/>
      <c r="V390" s="244"/>
      <c r="W390" s="244"/>
      <c r="X390" s="244"/>
      <c r="Y390" s="245"/>
      <c r="AT390" s="246" t="s">
        <v>195</v>
      </c>
      <c r="AU390" s="246" t="s">
        <v>88</v>
      </c>
      <c r="AV390" s="12" t="s">
        <v>88</v>
      </c>
      <c r="AW390" s="12" t="s">
        <v>5</v>
      </c>
      <c r="AX390" s="12" t="s">
        <v>78</v>
      </c>
      <c r="AY390" s="246" t="s">
        <v>183</v>
      </c>
    </row>
    <row r="391" s="15" customFormat="1">
      <c r="B391" s="271"/>
      <c r="C391" s="272"/>
      <c r="D391" s="232" t="s">
        <v>195</v>
      </c>
      <c r="E391" s="273" t="s">
        <v>20</v>
      </c>
      <c r="F391" s="274" t="s">
        <v>286</v>
      </c>
      <c r="G391" s="272"/>
      <c r="H391" s="275">
        <v>63</v>
      </c>
      <c r="I391" s="276"/>
      <c r="J391" s="276"/>
      <c r="K391" s="272"/>
      <c r="L391" s="272"/>
      <c r="M391" s="277"/>
      <c r="N391" s="278"/>
      <c r="O391" s="279"/>
      <c r="P391" s="279"/>
      <c r="Q391" s="279"/>
      <c r="R391" s="279"/>
      <c r="S391" s="279"/>
      <c r="T391" s="279"/>
      <c r="U391" s="279"/>
      <c r="V391" s="279"/>
      <c r="W391" s="279"/>
      <c r="X391" s="279"/>
      <c r="Y391" s="280"/>
      <c r="AT391" s="281" t="s">
        <v>195</v>
      </c>
      <c r="AU391" s="281" t="s">
        <v>88</v>
      </c>
      <c r="AV391" s="15" t="s">
        <v>205</v>
      </c>
      <c r="AW391" s="15" t="s">
        <v>5</v>
      </c>
      <c r="AX391" s="15" t="s">
        <v>78</v>
      </c>
      <c r="AY391" s="281" t="s">
        <v>183</v>
      </c>
    </row>
    <row r="392" s="14" customFormat="1">
      <c r="B392" s="261"/>
      <c r="C392" s="262"/>
      <c r="D392" s="232" t="s">
        <v>195</v>
      </c>
      <c r="E392" s="263" t="s">
        <v>20</v>
      </c>
      <c r="F392" s="264" t="s">
        <v>756</v>
      </c>
      <c r="G392" s="262"/>
      <c r="H392" s="263" t="s">
        <v>20</v>
      </c>
      <c r="I392" s="265"/>
      <c r="J392" s="265"/>
      <c r="K392" s="262"/>
      <c r="L392" s="262"/>
      <c r="M392" s="266"/>
      <c r="N392" s="267"/>
      <c r="O392" s="268"/>
      <c r="P392" s="268"/>
      <c r="Q392" s="268"/>
      <c r="R392" s="268"/>
      <c r="S392" s="268"/>
      <c r="T392" s="268"/>
      <c r="U392" s="268"/>
      <c r="V392" s="268"/>
      <c r="W392" s="268"/>
      <c r="X392" s="268"/>
      <c r="Y392" s="269"/>
      <c r="AT392" s="270" t="s">
        <v>195</v>
      </c>
      <c r="AU392" s="270" t="s">
        <v>88</v>
      </c>
      <c r="AV392" s="14" t="s">
        <v>86</v>
      </c>
      <c r="AW392" s="14" t="s">
        <v>5</v>
      </c>
      <c r="AX392" s="14" t="s">
        <v>78</v>
      </c>
      <c r="AY392" s="270" t="s">
        <v>183</v>
      </c>
    </row>
    <row r="393" s="12" customFormat="1">
      <c r="B393" s="236"/>
      <c r="C393" s="237"/>
      <c r="D393" s="232" t="s">
        <v>195</v>
      </c>
      <c r="E393" s="238" t="s">
        <v>20</v>
      </c>
      <c r="F393" s="239" t="s">
        <v>757</v>
      </c>
      <c r="G393" s="237"/>
      <c r="H393" s="240">
        <v>3.6000000000000001</v>
      </c>
      <c r="I393" s="241"/>
      <c r="J393" s="241"/>
      <c r="K393" s="237"/>
      <c r="L393" s="237"/>
      <c r="M393" s="242"/>
      <c r="N393" s="243"/>
      <c r="O393" s="244"/>
      <c r="P393" s="244"/>
      <c r="Q393" s="244"/>
      <c r="R393" s="244"/>
      <c r="S393" s="244"/>
      <c r="T393" s="244"/>
      <c r="U393" s="244"/>
      <c r="V393" s="244"/>
      <c r="W393" s="244"/>
      <c r="X393" s="244"/>
      <c r="Y393" s="245"/>
      <c r="AT393" s="246" t="s">
        <v>195</v>
      </c>
      <c r="AU393" s="246" t="s">
        <v>88</v>
      </c>
      <c r="AV393" s="12" t="s">
        <v>88</v>
      </c>
      <c r="AW393" s="12" t="s">
        <v>5</v>
      </c>
      <c r="AX393" s="12" t="s">
        <v>78</v>
      </c>
      <c r="AY393" s="246" t="s">
        <v>183</v>
      </c>
    </row>
    <row r="394" s="12" customFormat="1">
      <c r="B394" s="236"/>
      <c r="C394" s="237"/>
      <c r="D394" s="232" t="s">
        <v>195</v>
      </c>
      <c r="E394" s="238" t="s">
        <v>20</v>
      </c>
      <c r="F394" s="239" t="s">
        <v>758</v>
      </c>
      <c r="G394" s="237"/>
      <c r="H394" s="240">
        <v>1.6200000000000001</v>
      </c>
      <c r="I394" s="241"/>
      <c r="J394" s="241"/>
      <c r="K394" s="237"/>
      <c r="L394" s="237"/>
      <c r="M394" s="242"/>
      <c r="N394" s="243"/>
      <c r="O394" s="244"/>
      <c r="P394" s="244"/>
      <c r="Q394" s="244"/>
      <c r="R394" s="244"/>
      <c r="S394" s="244"/>
      <c r="T394" s="244"/>
      <c r="U394" s="244"/>
      <c r="V394" s="244"/>
      <c r="W394" s="244"/>
      <c r="X394" s="244"/>
      <c r="Y394" s="245"/>
      <c r="AT394" s="246" t="s">
        <v>195</v>
      </c>
      <c r="AU394" s="246" t="s">
        <v>88</v>
      </c>
      <c r="AV394" s="12" t="s">
        <v>88</v>
      </c>
      <c r="AW394" s="12" t="s">
        <v>5</v>
      </c>
      <c r="AX394" s="12" t="s">
        <v>78</v>
      </c>
      <c r="AY394" s="246" t="s">
        <v>183</v>
      </c>
    </row>
    <row r="395" s="12" customFormat="1">
      <c r="B395" s="236"/>
      <c r="C395" s="237"/>
      <c r="D395" s="232" t="s">
        <v>195</v>
      </c>
      <c r="E395" s="238" t="s">
        <v>20</v>
      </c>
      <c r="F395" s="239" t="s">
        <v>759</v>
      </c>
      <c r="G395" s="237"/>
      <c r="H395" s="240">
        <v>2.8799999999999999</v>
      </c>
      <c r="I395" s="241"/>
      <c r="J395" s="241"/>
      <c r="K395" s="237"/>
      <c r="L395" s="237"/>
      <c r="M395" s="242"/>
      <c r="N395" s="243"/>
      <c r="O395" s="244"/>
      <c r="P395" s="244"/>
      <c r="Q395" s="244"/>
      <c r="R395" s="244"/>
      <c r="S395" s="244"/>
      <c r="T395" s="244"/>
      <c r="U395" s="244"/>
      <c r="V395" s="244"/>
      <c r="W395" s="244"/>
      <c r="X395" s="244"/>
      <c r="Y395" s="245"/>
      <c r="AT395" s="246" t="s">
        <v>195</v>
      </c>
      <c r="AU395" s="246" t="s">
        <v>88</v>
      </c>
      <c r="AV395" s="12" t="s">
        <v>88</v>
      </c>
      <c r="AW395" s="12" t="s">
        <v>5</v>
      </c>
      <c r="AX395" s="12" t="s">
        <v>78</v>
      </c>
      <c r="AY395" s="246" t="s">
        <v>183</v>
      </c>
    </row>
    <row r="396" s="15" customFormat="1">
      <c r="B396" s="271"/>
      <c r="C396" s="272"/>
      <c r="D396" s="232" t="s">
        <v>195</v>
      </c>
      <c r="E396" s="273" t="s">
        <v>637</v>
      </c>
      <c r="F396" s="274" t="s">
        <v>286</v>
      </c>
      <c r="G396" s="272"/>
      <c r="H396" s="275">
        <v>8.0999999999999996</v>
      </c>
      <c r="I396" s="276"/>
      <c r="J396" s="276"/>
      <c r="K396" s="272"/>
      <c r="L396" s="272"/>
      <c r="M396" s="277"/>
      <c r="N396" s="278"/>
      <c r="O396" s="279"/>
      <c r="P396" s="279"/>
      <c r="Q396" s="279"/>
      <c r="R396" s="279"/>
      <c r="S396" s="279"/>
      <c r="T396" s="279"/>
      <c r="U396" s="279"/>
      <c r="V396" s="279"/>
      <c r="W396" s="279"/>
      <c r="X396" s="279"/>
      <c r="Y396" s="280"/>
      <c r="AT396" s="281" t="s">
        <v>195</v>
      </c>
      <c r="AU396" s="281" t="s">
        <v>88</v>
      </c>
      <c r="AV396" s="15" t="s">
        <v>205</v>
      </c>
      <c r="AW396" s="15" t="s">
        <v>5</v>
      </c>
      <c r="AX396" s="15" t="s">
        <v>78</v>
      </c>
      <c r="AY396" s="281" t="s">
        <v>183</v>
      </c>
    </row>
    <row r="397" s="14" customFormat="1">
      <c r="B397" s="261"/>
      <c r="C397" s="262"/>
      <c r="D397" s="232" t="s">
        <v>195</v>
      </c>
      <c r="E397" s="263" t="s">
        <v>20</v>
      </c>
      <c r="F397" s="264" t="s">
        <v>494</v>
      </c>
      <c r="G397" s="262"/>
      <c r="H397" s="263" t="s">
        <v>20</v>
      </c>
      <c r="I397" s="265"/>
      <c r="J397" s="265"/>
      <c r="K397" s="262"/>
      <c r="L397" s="262"/>
      <c r="M397" s="266"/>
      <c r="N397" s="267"/>
      <c r="O397" s="268"/>
      <c r="P397" s="268"/>
      <c r="Q397" s="268"/>
      <c r="R397" s="268"/>
      <c r="S397" s="268"/>
      <c r="T397" s="268"/>
      <c r="U397" s="268"/>
      <c r="V397" s="268"/>
      <c r="W397" s="268"/>
      <c r="X397" s="268"/>
      <c r="Y397" s="269"/>
      <c r="AT397" s="270" t="s">
        <v>195</v>
      </c>
      <c r="AU397" s="270" t="s">
        <v>88</v>
      </c>
      <c r="AV397" s="14" t="s">
        <v>86</v>
      </c>
      <c r="AW397" s="14" t="s">
        <v>5</v>
      </c>
      <c r="AX397" s="14" t="s">
        <v>78</v>
      </c>
      <c r="AY397" s="270" t="s">
        <v>183</v>
      </c>
    </row>
    <row r="398" s="12" customFormat="1">
      <c r="B398" s="236"/>
      <c r="C398" s="237"/>
      <c r="D398" s="232" t="s">
        <v>195</v>
      </c>
      <c r="E398" s="238" t="s">
        <v>20</v>
      </c>
      <c r="F398" s="239" t="s">
        <v>760</v>
      </c>
      <c r="G398" s="237"/>
      <c r="H398" s="240">
        <v>-6.4800000000000004</v>
      </c>
      <c r="I398" s="241"/>
      <c r="J398" s="241"/>
      <c r="K398" s="237"/>
      <c r="L398" s="237"/>
      <c r="M398" s="242"/>
      <c r="N398" s="243"/>
      <c r="O398" s="244"/>
      <c r="P398" s="244"/>
      <c r="Q398" s="244"/>
      <c r="R398" s="244"/>
      <c r="S398" s="244"/>
      <c r="T398" s="244"/>
      <c r="U398" s="244"/>
      <c r="V398" s="244"/>
      <c r="W398" s="244"/>
      <c r="X398" s="244"/>
      <c r="Y398" s="245"/>
      <c r="AT398" s="246" t="s">
        <v>195</v>
      </c>
      <c r="AU398" s="246" t="s">
        <v>88</v>
      </c>
      <c r="AV398" s="12" t="s">
        <v>88</v>
      </c>
      <c r="AW398" s="12" t="s">
        <v>5</v>
      </c>
      <c r="AX398" s="12" t="s">
        <v>78</v>
      </c>
      <c r="AY398" s="246" t="s">
        <v>183</v>
      </c>
    </row>
    <row r="399" s="12" customFormat="1">
      <c r="B399" s="236"/>
      <c r="C399" s="237"/>
      <c r="D399" s="232" t="s">
        <v>195</v>
      </c>
      <c r="E399" s="238" t="s">
        <v>20</v>
      </c>
      <c r="F399" s="239" t="s">
        <v>496</v>
      </c>
      <c r="G399" s="237"/>
      <c r="H399" s="240">
        <v>-59.880000000000003</v>
      </c>
      <c r="I399" s="241"/>
      <c r="J399" s="241"/>
      <c r="K399" s="237"/>
      <c r="L399" s="237"/>
      <c r="M399" s="242"/>
      <c r="N399" s="243"/>
      <c r="O399" s="244"/>
      <c r="P399" s="244"/>
      <c r="Q399" s="244"/>
      <c r="R399" s="244"/>
      <c r="S399" s="244"/>
      <c r="T399" s="244"/>
      <c r="U399" s="244"/>
      <c r="V399" s="244"/>
      <c r="W399" s="244"/>
      <c r="X399" s="244"/>
      <c r="Y399" s="245"/>
      <c r="AT399" s="246" t="s">
        <v>195</v>
      </c>
      <c r="AU399" s="246" t="s">
        <v>88</v>
      </c>
      <c r="AV399" s="12" t="s">
        <v>88</v>
      </c>
      <c r="AW399" s="12" t="s">
        <v>5</v>
      </c>
      <c r="AX399" s="12" t="s">
        <v>78</v>
      </c>
      <c r="AY399" s="246" t="s">
        <v>183</v>
      </c>
    </row>
    <row r="400" s="13" customFormat="1">
      <c r="B400" s="247"/>
      <c r="C400" s="248"/>
      <c r="D400" s="232" t="s">
        <v>195</v>
      </c>
      <c r="E400" s="249" t="s">
        <v>20</v>
      </c>
      <c r="F400" s="250" t="s">
        <v>197</v>
      </c>
      <c r="G400" s="248"/>
      <c r="H400" s="251">
        <v>256.29000000000002</v>
      </c>
      <c r="I400" s="252"/>
      <c r="J400" s="252"/>
      <c r="K400" s="248"/>
      <c r="L400" s="248"/>
      <c r="M400" s="253"/>
      <c r="N400" s="254"/>
      <c r="O400" s="255"/>
      <c r="P400" s="255"/>
      <c r="Q400" s="255"/>
      <c r="R400" s="255"/>
      <c r="S400" s="255"/>
      <c r="T400" s="255"/>
      <c r="U400" s="255"/>
      <c r="V400" s="255"/>
      <c r="W400" s="255"/>
      <c r="X400" s="255"/>
      <c r="Y400" s="256"/>
      <c r="AT400" s="257" t="s">
        <v>195</v>
      </c>
      <c r="AU400" s="257" t="s">
        <v>88</v>
      </c>
      <c r="AV400" s="13" t="s">
        <v>129</v>
      </c>
      <c r="AW400" s="13" t="s">
        <v>5</v>
      </c>
      <c r="AX400" s="13" t="s">
        <v>86</v>
      </c>
      <c r="AY400" s="257" t="s">
        <v>183</v>
      </c>
    </row>
    <row r="401" s="1" customFormat="1" ht="24" customHeight="1">
      <c r="B401" s="39"/>
      <c r="C401" s="218" t="s">
        <v>761</v>
      </c>
      <c r="D401" s="294" t="s">
        <v>185</v>
      </c>
      <c r="E401" s="219" t="s">
        <v>498</v>
      </c>
      <c r="F401" s="220" t="s">
        <v>499</v>
      </c>
      <c r="G401" s="221" t="s">
        <v>224</v>
      </c>
      <c r="H401" s="222">
        <v>87.719999999999999</v>
      </c>
      <c r="I401" s="223"/>
      <c r="J401" s="223"/>
      <c r="K401" s="224">
        <f>ROUND(P401*H401,2)</f>
        <v>0</v>
      </c>
      <c r="L401" s="220" t="s">
        <v>189</v>
      </c>
      <c r="M401" s="44"/>
      <c r="N401" s="225" t="s">
        <v>20</v>
      </c>
      <c r="O401" s="226" t="s">
        <v>47</v>
      </c>
      <c r="P401" s="227">
        <f>I401+J401</f>
        <v>0</v>
      </c>
      <c r="Q401" s="227">
        <f>ROUND(I401*H401,2)</f>
        <v>0</v>
      </c>
      <c r="R401" s="227">
        <f>ROUND(J401*H401,2)</f>
        <v>0</v>
      </c>
      <c r="S401" s="84"/>
      <c r="T401" s="228">
        <f>S401*H401</f>
        <v>0</v>
      </c>
      <c r="U401" s="228">
        <v>1.54</v>
      </c>
      <c r="V401" s="228">
        <f>U401*H401</f>
        <v>135.08879999999999</v>
      </c>
      <c r="W401" s="228">
        <v>0</v>
      </c>
      <c r="X401" s="228">
        <f>W401*H401</f>
        <v>0</v>
      </c>
      <c r="Y401" s="229" t="s">
        <v>20</v>
      </c>
      <c r="AR401" s="230" t="s">
        <v>129</v>
      </c>
      <c r="AT401" s="230" t="s">
        <v>185</v>
      </c>
      <c r="AU401" s="230" t="s">
        <v>88</v>
      </c>
      <c r="AY401" s="18" t="s">
        <v>183</v>
      </c>
      <c r="BE401" s="231">
        <f>IF(O401="základní",K401,0)</f>
        <v>0</v>
      </c>
      <c r="BF401" s="231">
        <f>IF(O401="snížená",K401,0)</f>
        <v>0</v>
      </c>
      <c r="BG401" s="231">
        <f>IF(O401="zákl. přenesená",K401,0)</f>
        <v>0</v>
      </c>
      <c r="BH401" s="231">
        <f>IF(O401="sníž. přenesená",K401,0)</f>
        <v>0</v>
      </c>
      <c r="BI401" s="231">
        <f>IF(O401="nulová",K401,0)</f>
        <v>0</v>
      </c>
      <c r="BJ401" s="18" t="s">
        <v>86</v>
      </c>
      <c r="BK401" s="231">
        <f>ROUND(P401*H401,2)</f>
        <v>0</v>
      </c>
      <c r="BL401" s="18" t="s">
        <v>129</v>
      </c>
      <c r="BM401" s="230" t="s">
        <v>500</v>
      </c>
    </row>
    <row r="402" s="1" customFormat="1">
      <c r="B402" s="39"/>
      <c r="C402" s="40"/>
      <c r="D402" s="232" t="s">
        <v>191</v>
      </c>
      <c r="E402" s="40"/>
      <c r="F402" s="233" t="s">
        <v>501</v>
      </c>
      <c r="G402" s="40"/>
      <c r="H402" s="40"/>
      <c r="I402" s="138"/>
      <c r="J402" s="138"/>
      <c r="K402" s="40"/>
      <c r="L402" s="40"/>
      <c r="M402" s="44"/>
      <c r="N402" s="234"/>
      <c r="O402" s="84"/>
      <c r="P402" s="84"/>
      <c r="Q402" s="84"/>
      <c r="R402" s="84"/>
      <c r="S402" s="84"/>
      <c r="T402" s="84"/>
      <c r="U402" s="84"/>
      <c r="V402" s="84"/>
      <c r="W402" s="84"/>
      <c r="X402" s="84"/>
      <c r="Y402" s="85"/>
      <c r="AT402" s="18" t="s">
        <v>191</v>
      </c>
      <c r="AU402" s="18" t="s">
        <v>88</v>
      </c>
    </row>
    <row r="403" s="1" customFormat="1">
      <c r="B403" s="39"/>
      <c r="C403" s="40"/>
      <c r="D403" s="232" t="s">
        <v>193</v>
      </c>
      <c r="E403" s="40"/>
      <c r="F403" s="235" t="s">
        <v>473</v>
      </c>
      <c r="G403" s="40"/>
      <c r="H403" s="40"/>
      <c r="I403" s="138"/>
      <c r="J403" s="138"/>
      <c r="K403" s="40"/>
      <c r="L403" s="40"/>
      <c r="M403" s="44"/>
      <c r="N403" s="234"/>
      <c r="O403" s="84"/>
      <c r="P403" s="84"/>
      <c r="Q403" s="84"/>
      <c r="R403" s="84"/>
      <c r="S403" s="84"/>
      <c r="T403" s="84"/>
      <c r="U403" s="84"/>
      <c r="V403" s="84"/>
      <c r="W403" s="84"/>
      <c r="X403" s="84"/>
      <c r="Y403" s="85"/>
      <c r="AT403" s="18" t="s">
        <v>193</v>
      </c>
      <c r="AU403" s="18" t="s">
        <v>88</v>
      </c>
    </row>
    <row r="404" s="14" customFormat="1">
      <c r="B404" s="261"/>
      <c r="C404" s="262"/>
      <c r="D404" s="232" t="s">
        <v>195</v>
      </c>
      <c r="E404" s="263" t="s">
        <v>20</v>
      </c>
      <c r="F404" s="264" t="s">
        <v>502</v>
      </c>
      <c r="G404" s="262"/>
      <c r="H404" s="263" t="s">
        <v>20</v>
      </c>
      <c r="I404" s="265"/>
      <c r="J404" s="265"/>
      <c r="K404" s="262"/>
      <c r="L404" s="262"/>
      <c r="M404" s="266"/>
      <c r="N404" s="267"/>
      <c r="O404" s="268"/>
      <c r="P404" s="268"/>
      <c r="Q404" s="268"/>
      <c r="R404" s="268"/>
      <c r="S404" s="268"/>
      <c r="T404" s="268"/>
      <c r="U404" s="268"/>
      <c r="V404" s="268"/>
      <c r="W404" s="268"/>
      <c r="X404" s="268"/>
      <c r="Y404" s="269"/>
      <c r="AT404" s="270" t="s">
        <v>195</v>
      </c>
      <c r="AU404" s="270" t="s">
        <v>88</v>
      </c>
      <c r="AV404" s="14" t="s">
        <v>86</v>
      </c>
      <c r="AW404" s="14" t="s">
        <v>5</v>
      </c>
      <c r="AX404" s="14" t="s">
        <v>78</v>
      </c>
      <c r="AY404" s="270" t="s">
        <v>183</v>
      </c>
    </row>
    <row r="405" s="14" customFormat="1">
      <c r="B405" s="261"/>
      <c r="C405" s="262"/>
      <c r="D405" s="232" t="s">
        <v>195</v>
      </c>
      <c r="E405" s="263" t="s">
        <v>20</v>
      </c>
      <c r="F405" s="264" t="s">
        <v>503</v>
      </c>
      <c r="G405" s="262"/>
      <c r="H405" s="263" t="s">
        <v>20</v>
      </c>
      <c r="I405" s="265"/>
      <c r="J405" s="265"/>
      <c r="K405" s="262"/>
      <c r="L405" s="262"/>
      <c r="M405" s="266"/>
      <c r="N405" s="267"/>
      <c r="O405" s="268"/>
      <c r="P405" s="268"/>
      <c r="Q405" s="268"/>
      <c r="R405" s="268"/>
      <c r="S405" s="268"/>
      <c r="T405" s="268"/>
      <c r="U405" s="268"/>
      <c r="V405" s="268"/>
      <c r="W405" s="268"/>
      <c r="X405" s="268"/>
      <c r="Y405" s="269"/>
      <c r="AT405" s="270" t="s">
        <v>195</v>
      </c>
      <c r="AU405" s="270" t="s">
        <v>88</v>
      </c>
      <c r="AV405" s="14" t="s">
        <v>86</v>
      </c>
      <c r="AW405" s="14" t="s">
        <v>5</v>
      </c>
      <c r="AX405" s="14" t="s">
        <v>78</v>
      </c>
      <c r="AY405" s="270" t="s">
        <v>183</v>
      </c>
    </row>
    <row r="406" s="12" customFormat="1">
      <c r="B406" s="236"/>
      <c r="C406" s="237"/>
      <c r="D406" s="232" t="s">
        <v>195</v>
      </c>
      <c r="E406" s="238" t="s">
        <v>20</v>
      </c>
      <c r="F406" s="239" t="s">
        <v>762</v>
      </c>
      <c r="G406" s="237"/>
      <c r="H406" s="240">
        <v>3.3599999999999999</v>
      </c>
      <c r="I406" s="241"/>
      <c r="J406" s="241"/>
      <c r="K406" s="237"/>
      <c r="L406" s="237"/>
      <c r="M406" s="242"/>
      <c r="N406" s="243"/>
      <c r="O406" s="244"/>
      <c r="P406" s="244"/>
      <c r="Q406" s="244"/>
      <c r="R406" s="244"/>
      <c r="S406" s="244"/>
      <c r="T406" s="244"/>
      <c r="U406" s="244"/>
      <c r="V406" s="244"/>
      <c r="W406" s="244"/>
      <c r="X406" s="244"/>
      <c r="Y406" s="245"/>
      <c r="AT406" s="246" t="s">
        <v>195</v>
      </c>
      <c r="AU406" s="246" t="s">
        <v>88</v>
      </c>
      <c r="AV406" s="12" t="s">
        <v>88</v>
      </c>
      <c r="AW406" s="12" t="s">
        <v>5</v>
      </c>
      <c r="AX406" s="12" t="s">
        <v>78</v>
      </c>
      <c r="AY406" s="246" t="s">
        <v>183</v>
      </c>
    </row>
    <row r="407" s="12" customFormat="1">
      <c r="B407" s="236"/>
      <c r="C407" s="237"/>
      <c r="D407" s="232" t="s">
        <v>195</v>
      </c>
      <c r="E407" s="238" t="s">
        <v>20</v>
      </c>
      <c r="F407" s="239" t="s">
        <v>763</v>
      </c>
      <c r="G407" s="237"/>
      <c r="H407" s="240">
        <v>3.3599999999999999</v>
      </c>
      <c r="I407" s="241"/>
      <c r="J407" s="241"/>
      <c r="K407" s="237"/>
      <c r="L407" s="237"/>
      <c r="M407" s="242"/>
      <c r="N407" s="243"/>
      <c r="O407" s="244"/>
      <c r="P407" s="244"/>
      <c r="Q407" s="244"/>
      <c r="R407" s="244"/>
      <c r="S407" s="244"/>
      <c r="T407" s="244"/>
      <c r="U407" s="244"/>
      <c r="V407" s="244"/>
      <c r="W407" s="244"/>
      <c r="X407" s="244"/>
      <c r="Y407" s="245"/>
      <c r="AT407" s="246" t="s">
        <v>195</v>
      </c>
      <c r="AU407" s="246" t="s">
        <v>88</v>
      </c>
      <c r="AV407" s="12" t="s">
        <v>88</v>
      </c>
      <c r="AW407" s="12" t="s">
        <v>5</v>
      </c>
      <c r="AX407" s="12" t="s">
        <v>78</v>
      </c>
      <c r="AY407" s="246" t="s">
        <v>183</v>
      </c>
    </row>
    <row r="408" s="12" customFormat="1">
      <c r="B408" s="236"/>
      <c r="C408" s="237"/>
      <c r="D408" s="232" t="s">
        <v>195</v>
      </c>
      <c r="E408" s="238" t="s">
        <v>20</v>
      </c>
      <c r="F408" s="239" t="s">
        <v>764</v>
      </c>
      <c r="G408" s="237"/>
      <c r="H408" s="240">
        <v>3.3599999999999999</v>
      </c>
      <c r="I408" s="241"/>
      <c r="J408" s="241"/>
      <c r="K408" s="237"/>
      <c r="L408" s="237"/>
      <c r="M408" s="242"/>
      <c r="N408" s="243"/>
      <c r="O408" s="244"/>
      <c r="P408" s="244"/>
      <c r="Q408" s="244"/>
      <c r="R408" s="244"/>
      <c r="S408" s="244"/>
      <c r="T408" s="244"/>
      <c r="U408" s="244"/>
      <c r="V408" s="244"/>
      <c r="W408" s="244"/>
      <c r="X408" s="244"/>
      <c r="Y408" s="245"/>
      <c r="AT408" s="246" t="s">
        <v>195</v>
      </c>
      <c r="AU408" s="246" t="s">
        <v>88</v>
      </c>
      <c r="AV408" s="12" t="s">
        <v>88</v>
      </c>
      <c r="AW408" s="12" t="s">
        <v>5</v>
      </c>
      <c r="AX408" s="12" t="s">
        <v>78</v>
      </c>
      <c r="AY408" s="246" t="s">
        <v>183</v>
      </c>
    </row>
    <row r="409" s="12" customFormat="1">
      <c r="B409" s="236"/>
      <c r="C409" s="237"/>
      <c r="D409" s="232" t="s">
        <v>195</v>
      </c>
      <c r="E409" s="238" t="s">
        <v>20</v>
      </c>
      <c r="F409" s="239" t="s">
        <v>765</v>
      </c>
      <c r="G409" s="237"/>
      <c r="H409" s="240">
        <v>3.3599999999999999</v>
      </c>
      <c r="I409" s="241"/>
      <c r="J409" s="241"/>
      <c r="K409" s="237"/>
      <c r="L409" s="237"/>
      <c r="M409" s="242"/>
      <c r="N409" s="243"/>
      <c r="O409" s="244"/>
      <c r="P409" s="244"/>
      <c r="Q409" s="244"/>
      <c r="R409" s="244"/>
      <c r="S409" s="244"/>
      <c r="T409" s="244"/>
      <c r="U409" s="244"/>
      <c r="V409" s="244"/>
      <c r="W409" s="244"/>
      <c r="X409" s="244"/>
      <c r="Y409" s="245"/>
      <c r="AT409" s="246" t="s">
        <v>195</v>
      </c>
      <c r="AU409" s="246" t="s">
        <v>88</v>
      </c>
      <c r="AV409" s="12" t="s">
        <v>88</v>
      </c>
      <c r="AW409" s="12" t="s">
        <v>5</v>
      </c>
      <c r="AX409" s="12" t="s">
        <v>78</v>
      </c>
      <c r="AY409" s="246" t="s">
        <v>183</v>
      </c>
    </row>
    <row r="410" s="12" customFormat="1">
      <c r="B410" s="236"/>
      <c r="C410" s="237"/>
      <c r="D410" s="232" t="s">
        <v>195</v>
      </c>
      <c r="E410" s="238" t="s">
        <v>20</v>
      </c>
      <c r="F410" s="239" t="s">
        <v>766</v>
      </c>
      <c r="G410" s="237"/>
      <c r="H410" s="240">
        <v>3.8399999999999999</v>
      </c>
      <c r="I410" s="241"/>
      <c r="J410" s="241"/>
      <c r="K410" s="237"/>
      <c r="L410" s="237"/>
      <c r="M410" s="242"/>
      <c r="N410" s="243"/>
      <c r="O410" s="244"/>
      <c r="P410" s="244"/>
      <c r="Q410" s="244"/>
      <c r="R410" s="244"/>
      <c r="S410" s="244"/>
      <c r="T410" s="244"/>
      <c r="U410" s="244"/>
      <c r="V410" s="244"/>
      <c r="W410" s="244"/>
      <c r="X410" s="244"/>
      <c r="Y410" s="245"/>
      <c r="AT410" s="246" t="s">
        <v>195</v>
      </c>
      <c r="AU410" s="246" t="s">
        <v>88</v>
      </c>
      <c r="AV410" s="12" t="s">
        <v>88</v>
      </c>
      <c r="AW410" s="12" t="s">
        <v>5</v>
      </c>
      <c r="AX410" s="12" t="s">
        <v>78</v>
      </c>
      <c r="AY410" s="246" t="s">
        <v>183</v>
      </c>
    </row>
    <row r="411" s="12" customFormat="1">
      <c r="B411" s="236"/>
      <c r="C411" s="237"/>
      <c r="D411" s="232" t="s">
        <v>195</v>
      </c>
      <c r="E411" s="238" t="s">
        <v>20</v>
      </c>
      <c r="F411" s="239" t="s">
        <v>767</v>
      </c>
      <c r="G411" s="237"/>
      <c r="H411" s="240">
        <v>5.2800000000000002</v>
      </c>
      <c r="I411" s="241"/>
      <c r="J411" s="241"/>
      <c r="K411" s="237"/>
      <c r="L411" s="237"/>
      <c r="M411" s="242"/>
      <c r="N411" s="243"/>
      <c r="O411" s="244"/>
      <c r="P411" s="244"/>
      <c r="Q411" s="244"/>
      <c r="R411" s="244"/>
      <c r="S411" s="244"/>
      <c r="T411" s="244"/>
      <c r="U411" s="244"/>
      <c r="V411" s="244"/>
      <c r="W411" s="244"/>
      <c r="X411" s="244"/>
      <c r="Y411" s="245"/>
      <c r="AT411" s="246" t="s">
        <v>195</v>
      </c>
      <c r="AU411" s="246" t="s">
        <v>88</v>
      </c>
      <c r="AV411" s="12" t="s">
        <v>88</v>
      </c>
      <c r="AW411" s="12" t="s">
        <v>5</v>
      </c>
      <c r="AX411" s="12" t="s">
        <v>78</v>
      </c>
      <c r="AY411" s="246" t="s">
        <v>183</v>
      </c>
    </row>
    <row r="412" s="12" customFormat="1">
      <c r="B412" s="236"/>
      <c r="C412" s="237"/>
      <c r="D412" s="232" t="s">
        <v>195</v>
      </c>
      <c r="E412" s="238" t="s">
        <v>20</v>
      </c>
      <c r="F412" s="239" t="s">
        <v>768</v>
      </c>
      <c r="G412" s="237"/>
      <c r="H412" s="240">
        <v>5.2800000000000002</v>
      </c>
      <c r="I412" s="241"/>
      <c r="J412" s="241"/>
      <c r="K412" s="237"/>
      <c r="L412" s="237"/>
      <c r="M412" s="242"/>
      <c r="N412" s="243"/>
      <c r="O412" s="244"/>
      <c r="P412" s="244"/>
      <c r="Q412" s="244"/>
      <c r="R412" s="244"/>
      <c r="S412" s="244"/>
      <c r="T412" s="244"/>
      <c r="U412" s="244"/>
      <c r="V412" s="244"/>
      <c r="W412" s="244"/>
      <c r="X412" s="244"/>
      <c r="Y412" s="245"/>
      <c r="AT412" s="246" t="s">
        <v>195</v>
      </c>
      <c r="AU412" s="246" t="s">
        <v>88</v>
      </c>
      <c r="AV412" s="12" t="s">
        <v>88</v>
      </c>
      <c r="AW412" s="12" t="s">
        <v>5</v>
      </c>
      <c r="AX412" s="12" t="s">
        <v>78</v>
      </c>
      <c r="AY412" s="246" t="s">
        <v>183</v>
      </c>
    </row>
    <row r="413" s="15" customFormat="1">
      <c r="B413" s="271"/>
      <c r="C413" s="272"/>
      <c r="D413" s="232" t="s">
        <v>195</v>
      </c>
      <c r="E413" s="273" t="s">
        <v>508</v>
      </c>
      <c r="F413" s="274" t="s">
        <v>286</v>
      </c>
      <c r="G413" s="272"/>
      <c r="H413" s="275">
        <v>27.84</v>
      </c>
      <c r="I413" s="276"/>
      <c r="J413" s="276"/>
      <c r="K413" s="272"/>
      <c r="L413" s="272"/>
      <c r="M413" s="277"/>
      <c r="N413" s="278"/>
      <c r="O413" s="279"/>
      <c r="P413" s="279"/>
      <c r="Q413" s="279"/>
      <c r="R413" s="279"/>
      <c r="S413" s="279"/>
      <c r="T413" s="279"/>
      <c r="U413" s="279"/>
      <c r="V413" s="279"/>
      <c r="W413" s="279"/>
      <c r="X413" s="279"/>
      <c r="Y413" s="280"/>
      <c r="AT413" s="281" t="s">
        <v>195</v>
      </c>
      <c r="AU413" s="281" t="s">
        <v>88</v>
      </c>
      <c r="AV413" s="15" t="s">
        <v>205</v>
      </c>
      <c r="AW413" s="15" t="s">
        <v>5</v>
      </c>
      <c r="AX413" s="15" t="s">
        <v>78</v>
      </c>
      <c r="AY413" s="281" t="s">
        <v>183</v>
      </c>
    </row>
    <row r="414" s="14" customFormat="1">
      <c r="B414" s="261"/>
      <c r="C414" s="262"/>
      <c r="D414" s="232" t="s">
        <v>195</v>
      </c>
      <c r="E414" s="263" t="s">
        <v>20</v>
      </c>
      <c r="F414" s="264" t="s">
        <v>509</v>
      </c>
      <c r="G414" s="262"/>
      <c r="H414" s="263" t="s">
        <v>20</v>
      </c>
      <c r="I414" s="265"/>
      <c r="J414" s="265"/>
      <c r="K414" s="262"/>
      <c r="L414" s="262"/>
      <c r="M414" s="266"/>
      <c r="N414" s="267"/>
      <c r="O414" s="268"/>
      <c r="P414" s="268"/>
      <c r="Q414" s="268"/>
      <c r="R414" s="268"/>
      <c r="S414" s="268"/>
      <c r="T414" s="268"/>
      <c r="U414" s="268"/>
      <c r="V414" s="268"/>
      <c r="W414" s="268"/>
      <c r="X414" s="268"/>
      <c r="Y414" s="269"/>
      <c r="AT414" s="270" t="s">
        <v>195</v>
      </c>
      <c r="AU414" s="270" t="s">
        <v>88</v>
      </c>
      <c r="AV414" s="14" t="s">
        <v>86</v>
      </c>
      <c r="AW414" s="14" t="s">
        <v>5</v>
      </c>
      <c r="AX414" s="14" t="s">
        <v>78</v>
      </c>
      <c r="AY414" s="270" t="s">
        <v>183</v>
      </c>
    </row>
    <row r="415" s="12" customFormat="1">
      <c r="B415" s="236"/>
      <c r="C415" s="237"/>
      <c r="D415" s="232" t="s">
        <v>195</v>
      </c>
      <c r="E415" s="238" t="s">
        <v>20</v>
      </c>
      <c r="F415" s="239" t="s">
        <v>769</v>
      </c>
      <c r="G415" s="237"/>
      <c r="H415" s="240">
        <v>4.9199999999999999</v>
      </c>
      <c r="I415" s="241"/>
      <c r="J415" s="241"/>
      <c r="K415" s="237"/>
      <c r="L415" s="237"/>
      <c r="M415" s="242"/>
      <c r="N415" s="243"/>
      <c r="O415" s="244"/>
      <c r="P415" s="244"/>
      <c r="Q415" s="244"/>
      <c r="R415" s="244"/>
      <c r="S415" s="244"/>
      <c r="T415" s="244"/>
      <c r="U415" s="244"/>
      <c r="V415" s="244"/>
      <c r="W415" s="244"/>
      <c r="X415" s="244"/>
      <c r="Y415" s="245"/>
      <c r="AT415" s="246" t="s">
        <v>195</v>
      </c>
      <c r="AU415" s="246" t="s">
        <v>88</v>
      </c>
      <c r="AV415" s="12" t="s">
        <v>88</v>
      </c>
      <c r="AW415" s="12" t="s">
        <v>5</v>
      </c>
      <c r="AX415" s="12" t="s">
        <v>78</v>
      </c>
      <c r="AY415" s="246" t="s">
        <v>183</v>
      </c>
    </row>
    <row r="416" s="12" customFormat="1">
      <c r="B416" s="236"/>
      <c r="C416" s="237"/>
      <c r="D416" s="232" t="s">
        <v>195</v>
      </c>
      <c r="E416" s="238" t="s">
        <v>20</v>
      </c>
      <c r="F416" s="239" t="s">
        <v>770</v>
      </c>
      <c r="G416" s="237"/>
      <c r="H416" s="240">
        <v>11.4</v>
      </c>
      <c r="I416" s="241"/>
      <c r="J416" s="241"/>
      <c r="K416" s="237"/>
      <c r="L416" s="237"/>
      <c r="M416" s="242"/>
      <c r="N416" s="243"/>
      <c r="O416" s="244"/>
      <c r="P416" s="244"/>
      <c r="Q416" s="244"/>
      <c r="R416" s="244"/>
      <c r="S416" s="244"/>
      <c r="T416" s="244"/>
      <c r="U416" s="244"/>
      <c r="V416" s="244"/>
      <c r="W416" s="244"/>
      <c r="X416" s="244"/>
      <c r="Y416" s="245"/>
      <c r="AT416" s="246" t="s">
        <v>195</v>
      </c>
      <c r="AU416" s="246" t="s">
        <v>88</v>
      </c>
      <c r="AV416" s="12" t="s">
        <v>88</v>
      </c>
      <c r="AW416" s="12" t="s">
        <v>5</v>
      </c>
      <c r="AX416" s="12" t="s">
        <v>78</v>
      </c>
      <c r="AY416" s="246" t="s">
        <v>183</v>
      </c>
    </row>
    <row r="417" s="12" customFormat="1">
      <c r="B417" s="236"/>
      <c r="C417" s="237"/>
      <c r="D417" s="232" t="s">
        <v>195</v>
      </c>
      <c r="E417" s="238" t="s">
        <v>20</v>
      </c>
      <c r="F417" s="239" t="s">
        <v>771</v>
      </c>
      <c r="G417" s="237"/>
      <c r="H417" s="240">
        <v>11.4</v>
      </c>
      <c r="I417" s="241"/>
      <c r="J417" s="241"/>
      <c r="K417" s="237"/>
      <c r="L417" s="237"/>
      <c r="M417" s="242"/>
      <c r="N417" s="243"/>
      <c r="O417" s="244"/>
      <c r="P417" s="244"/>
      <c r="Q417" s="244"/>
      <c r="R417" s="244"/>
      <c r="S417" s="244"/>
      <c r="T417" s="244"/>
      <c r="U417" s="244"/>
      <c r="V417" s="244"/>
      <c r="W417" s="244"/>
      <c r="X417" s="244"/>
      <c r="Y417" s="245"/>
      <c r="AT417" s="246" t="s">
        <v>195</v>
      </c>
      <c r="AU417" s="246" t="s">
        <v>88</v>
      </c>
      <c r="AV417" s="12" t="s">
        <v>88</v>
      </c>
      <c r="AW417" s="12" t="s">
        <v>5</v>
      </c>
      <c r="AX417" s="12" t="s">
        <v>78</v>
      </c>
      <c r="AY417" s="246" t="s">
        <v>183</v>
      </c>
    </row>
    <row r="418" s="12" customFormat="1">
      <c r="B418" s="236"/>
      <c r="C418" s="237"/>
      <c r="D418" s="232" t="s">
        <v>195</v>
      </c>
      <c r="E418" s="238" t="s">
        <v>20</v>
      </c>
      <c r="F418" s="239" t="s">
        <v>772</v>
      </c>
      <c r="G418" s="237"/>
      <c r="H418" s="240">
        <v>9.8399999999999999</v>
      </c>
      <c r="I418" s="241"/>
      <c r="J418" s="241"/>
      <c r="K418" s="237"/>
      <c r="L418" s="237"/>
      <c r="M418" s="242"/>
      <c r="N418" s="243"/>
      <c r="O418" s="244"/>
      <c r="P418" s="244"/>
      <c r="Q418" s="244"/>
      <c r="R418" s="244"/>
      <c r="S418" s="244"/>
      <c r="T418" s="244"/>
      <c r="U418" s="244"/>
      <c r="V418" s="244"/>
      <c r="W418" s="244"/>
      <c r="X418" s="244"/>
      <c r="Y418" s="245"/>
      <c r="AT418" s="246" t="s">
        <v>195</v>
      </c>
      <c r="AU418" s="246" t="s">
        <v>88</v>
      </c>
      <c r="AV418" s="12" t="s">
        <v>88</v>
      </c>
      <c r="AW418" s="12" t="s">
        <v>5</v>
      </c>
      <c r="AX418" s="12" t="s">
        <v>78</v>
      </c>
      <c r="AY418" s="246" t="s">
        <v>183</v>
      </c>
    </row>
    <row r="419" s="12" customFormat="1">
      <c r="B419" s="236"/>
      <c r="C419" s="237"/>
      <c r="D419" s="232" t="s">
        <v>195</v>
      </c>
      <c r="E419" s="238" t="s">
        <v>20</v>
      </c>
      <c r="F419" s="239" t="s">
        <v>773</v>
      </c>
      <c r="G419" s="237"/>
      <c r="H419" s="240">
        <v>10.32</v>
      </c>
      <c r="I419" s="241"/>
      <c r="J419" s="241"/>
      <c r="K419" s="237"/>
      <c r="L419" s="237"/>
      <c r="M419" s="242"/>
      <c r="N419" s="243"/>
      <c r="O419" s="244"/>
      <c r="P419" s="244"/>
      <c r="Q419" s="244"/>
      <c r="R419" s="244"/>
      <c r="S419" s="244"/>
      <c r="T419" s="244"/>
      <c r="U419" s="244"/>
      <c r="V419" s="244"/>
      <c r="W419" s="244"/>
      <c r="X419" s="244"/>
      <c r="Y419" s="245"/>
      <c r="AT419" s="246" t="s">
        <v>195</v>
      </c>
      <c r="AU419" s="246" t="s">
        <v>88</v>
      </c>
      <c r="AV419" s="12" t="s">
        <v>88</v>
      </c>
      <c r="AW419" s="12" t="s">
        <v>5</v>
      </c>
      <c r="AX419" s="12" t="s">
        <v>78</v>
      </c>
      <c r="AY419" s="246" t="s">
        <v>183</v>
      </c>
    </row>
    <row r="420" s="12" customFormat="1">
      <c r="B420" s="236"/>
      <c r="C420" s="237"/>
      <c r="D420" s="232" t="s">
        <v>195</v>
      </c>
      <c r="E420" s="238" t="s">
        <v>20</v>
      </c>
      <c r="F420" s="239" t="s">
        <v>774</v>
      </c>
      <c r="G420" s="237"/>
      <c r="H420" s="240">
        <v>6</v>
      </c>
      <c r="I420" s="241"/>
      <c r="J420" s="241"/>
      <c r="K420" s="237"/>
      <c r="L420" s="237"/>
      <c r="M420" s="242"/>
      <c r="N420" s="243"/>
      <c r="O420" s="244"/>
      <c r="P420" s="244"/>
      <c r="Q420" s="244"/>
      <c r="R420" s="244"/>
      <c r="S420" s="244"/>
      <c r="T420" s="244"/>
      <c r="U420" s="244"/>
      <c r="V420" s="244"/>
      <c r="W420" s="244"/>
      <c r="X420" s="244"/>
      <c r="Y420" s="245"/>
      <c r="AT420" s="246" t="s">
        <v>195</v>
      </c>
      <c r="AU420" s="246" t="s">
        <v>88</v>
      </c>
      <c r="AV420" s="12" t="s">
        <v>88</v>
      </c>
      <c r="AW420" s="12" t="s">
        <v>5</v>
      </c>
      <c r="AX420" s="12" t="s">
        <v>78</v>
      </c>
      <c r="AY420" s="246" t="s">
        <v>183</v>
      </c>
    </row>
    <row r="421" s="12" customFormat="1">
      <c r="B421" s="236"/>
      <c r="C421" s="237"/>
      <c r="D421" s="232" t="s">
        <v>195</v>
      </c>
      <c r="E421" s="238" t="s">
        <v>20</v>
      </c>
      <c r="F421" s="239" t="s">
        <v>775</v>
      </c>
      <c r="G421" s="237"/>
      <c r="H421" s="240">
        <v>6</v>
      </c>
      <c r="I421" s="241"/>
      <c r="J421" s="241"/>
      <c r="K421" s="237"/>
      <c r="L421" s="237"/>
      <c r="M421" s="242"/>
      <c r="N421" s="243"/>
      <c r="O421" s="244"/>
      <c r="P421" s="244"/>
      <c r="Q421" s="244"/>
      <c r="R421" s="244"/>
      <c r="S421" s="244"/>
      <c r="T421" s="244"/>
      <c r="U421" s="244"/>
      <c r="V421" s="244"/>
      <c r="W421" s="244"/>
      <c r="X421" s="244"/>
      <c r="Y421" s="245"/>
      <c r="AT421" s="246" t="s">
        <v>195</v>
      </c>
      <c r="AU421" s="246" t="s">
        <v>88</v>
      </c>
      <c r="AV421" s="12" t="s">
        <v>88</v>
      </c>
      <c r="AW421" s="12" t="s">
        <v>5</v>
      </c>
      <c r="AX421" s="12" t="s">
        <v>78</v>
      </c>
      <c r="AY421" s="246" t="s">
        <v>183</v>
      </c>
    </row>
    <row r="422" s="15" customFormat="1">
      <c r="B422" s="271"/>
      <c r="C422" s="272"/>
      <c r="D422" s="232" t="s">
        <v>195</v>
      </c>
      <c r="E422" s="273" t="s">
        <v>130</v>
      </c>
      <c r="F422" s="274" t="s">
        <v>286</v>
      </c>
      <c r="G422" s="272"/>
      <c r="H422" s="275">
        <v>59.880000000000003</v>
      </c>
      <c r="I422" s="276"/>
      <c r="J422" s="276"/>
      <c r="K422" s="272"/>
      <c r="L422" s="272"/>
      <c r="M422" s="277"/>
      <c r="N422" s="278"/>
      <c r="O422" s="279"/>
      <c r="P422" s="279"/>
      <c r="Q422" s="279"/>
      <c r="R422" s="279"/>
      <c r="S422" s="279"/>
      <c r="T422" s="279"/>
      <c r="U422" s="279"/>
      <c r="V422" s="279"/>
      <c r="W422" s="279"/>
      <c r="X422" s="279"/>
      <c r="Y422" s="280"/>
      <c r="AT422" s="281" t="s">
        <v>195</v>
      </c>
      <c r="AU422" s="281" t="s">
        <v>88</v>
      </c>
      <c r="AV422" s="15" t="s">
        <v>205</v>
      </c>
      <c r="AW422" s="15" t="s">
        <v>5</v>
      </c>
      <c r="AX422" s="15" t="s">
        <v>78</v>
      </c>
      <c r="AY422" s="281" t="s">
        <v>183</v>
      </c>
    </row>
    <row r="423" s="13" customFormat="1">
      <c r="B423" s="247"/>
      <c r="C423" s="248"/>
      <c r="D423" s="232" t="s">
        <v>195</v>
      </c>
      <c r="E423" s="249" t="s">
        <v>20</v>
      </c>
      <c r="F423" s="250" t="s">
        <v>197</v>
      </c>
      <c r="G423" s="248"/>
      <c r="H423" s="251">
        <v>87.719999999999999</v>
      </c>
      <c r="I423" s="252"/>
      <c r="J423" s="252"/>
      <c r="K423" s="248"/>
      <c r="L423" s="248"/>
      <c r="M423" s="253"/>
      <c r="N423" s="254"/>
      <c r="O423" s="255"/>
      <c r="P423" s="255"/>
      <c r="Q423" s="255"/>
      <c r="R423" s="255"/>
      <c r="S423" s="255"/>
      <c r="T423" s="255"/>
      <c r="U423" s="255"/>
      <c r="V423" s="255"/>
      <c r="W423" s="255"/>
      <c r="X423" s="255"/>
      <c r="Y423" s="256"/>
      <c r="AT423" s="257" t="s">
        <v>195</v>
      </c>
      <c r="AU423" s="257" t="s">
        <v>88</v>
      </c>
      <c r="AV423" s="13" t="s">
        <v>129</v>
      </c>
      <c r="AW423" s="13" t="s">
        <v>5</v>
      </c>
      <c r="AX423" s="13" t="s">
        <v>86</v>
      </c>
      <c r="AY423" s="257" t="s">
        <v>183</v>
      </c>
    </row>
    <row r="424" s="1" customFormat="1" ht="16.5" customHeight="1">
      <c r="B424" s="39"/>
      <c r="C424" s="218" t="s">
        <v>776</v>
      </c>
      <c r="D424" s="294" t="s">
        <v>185</v>
      </c>
      <c r="E424" s="219" t="s">
        <v>777</v>
      </c>
      <c r="F424" s="220" t="s">
        <v>778</v>
      </c>
      <c r="G424" s="221" t="s">
        <v>224</v>
      </c>
      <c r="H424" s="222">
        <v>13.239000000000001</v>
      </c>
      <c r="I424" s="223"/>
      <c r="J424" s="223"/>
      <c r="K424" s="224">
        <f>ROUND(P424*H424,2)</f>
        <v>0</v>
      </c>
      <c r="L424" s="220" t="s">
        <v>20</v>
      </c>
      <c r="M424" s="44"/>
      <c r="N424" s="225" t="s">
        <v>20</v>
      </c>
      <c r="O424" s="226" t="s">
        <v>47</v>
      </c>
      <c r="P424" s="227">
        <f>I424+J424</f>
        <v>0</v>
      </c>
      <c r="Q424" s="227">
        <f>ROUND(I424*H424,2)</f>
        <v>0</v>
      </c>
      <c r="R424" s="227">
        <f>ROUND(J424*H424,2)</f>
        <v>0</v>
      </c>
      <c r="S424" s="84"/>
      <c r="T424" s="228">
        <f>S424*H424</f>
        <v>0</v>
      </c>
      <c r="U424" s="228">
        <v>2.5759544999999999</v>
      </c>
      <c r="V424" s="228">
        <f>U424*H424</f>
        <v>34.103061625500004</v>
      </c>
      <c r="W424" s="228">
        <v>0</v>
      </c>
      <c r="X424" s="228">
        <f>W424*H424</f>
        <v>0</v>
      </c>
      <c r="Y424" s="229" t="s">
        <v>20</v>
      </c>
      <c r="AR424" s="230" t="s">
        <v>129</v>
      </c>
      <c r="AT424" s="230" t="s">
        <v>185</v>
      </c>
      <c r="AU424" s="230" t="s">
        <v>88</v>
      </c>
      <c r="AY424" s="18" t="s">
        <v>183</v>
      </c>
      <c r="BE424" s="231">
        <f>IF(O424="základní",K424,0)</f>
        <v>0</v>
      </c>
      <c r="BF424" s="231">
        <f>IF(O424="snížená",K424,0)</f>
        <v>0</v>
      </c>
      <c r="BG424" s="231">
        <f>IF(O424="zákl. přenesená",K424,0)</f>
        <v>0</v>
      </c>
      <c r="BH424" s="231">
        <f>IF(O424="sníž. přenesená",K424,0)</f>
        <v>0</v>
      </c>
      <c r="BI424" s="231">
        <f>IF(O424="nulová",K424,0)</f>
        <v>0</v>
      </c>
      <c r="BJ424" s="18" t="s">
        <v>86</v>
      </c>
      <c r="BK424" s="231">
        <f>ROUND(P424*H424,2)</f>
        <v>0</v>
      </c>
      <c r="BL424" s="18" t="s">
        <v>129</v>
      </c>
      <c r="BM424" s="230" t="s">
        <v>779</v>
      </c>
    </row>
    <row r="425" s="1" customFormat="1">
      <c r="B425" s="39"/>
      <c r="C425" s="40"/>
      <c r="D425" s="232" t="s">
        <v>191</v>
      </c>
      <c r="E425" s="40"/>
      <c r="F425" s="233" t="s">
        <v>778</v>
      </c>
      <c r="G425" s="40"/>
      <c r="H425" s="40"/>
      <c r="I425" s="138"/>
      <c r="J425" s="138"/>
      <c r="K425" s="40"/>
      <c r="L425" s="40"/>
      <c r="M425" s="44"/>
      <c r="N425" s="234"/>
      <c r="O425" s="84"/>
      <c r="P425" s="84"/>
      <c r="Q425" s="84"/>
      <c r="R425" s="84"/>
      <c r="S425" s="84"/>
      <c r="T425" s="84"/>
      <c r="U425" s="84"/>
      <c r="V425" s="84"/>
      <c r="W425" s="84"/>
      <c r="X425" s="84"/>
      <c r="Y425" s="85"/>
      <c r="AT425" s="18" t="s">
        <v>191</v>
      </c>
      <c r="AU425" s="18" t="s">
        <v>88</v>
      </c>
    </row>
    <row r="426" s="1" customFormat="1">
      <c r="B426" s="39"/>
      <c r="C426" s="40"/>
      <c r="D426" s="232" t="s">
        <v>193</v>
      </c>
      <c r="E426" s="40"/>
      <c r="F426" s="235" t="s">
        <v>780</v>
      </c>
      <c r="G426" s="40"/>
      <c r="H426" s="40"/>
      <c r="I426" s="138"/>
      <c r="J426" s="138"/>
      <c r="K426" s="40"/>
      <c r="L426" s="40"/>
      <c r="M426" s="44"/>
      <c r="N426" s="234"/>
      <c r="O426" s="84"/>
      <c r="P426" s="84"/>
      <c r="Q426" s="84"/>
      <c r="R426" s="84"/>
      <c r="S426" s="84"/>
      <c r="T426" s="84"/>
      <c r="U426" s="84"/>
      <c r="V426" s="84"/>
      <c r="W426" s="84"/>
      <c r="X426" s="84"/>
      <c r="Y426" s="85"/>
      <c r="AT426" s="18" t="s">
        <v>193</v>
      </c>
      <c r="AU426" s="18" t="s">
        <v>88</v>
      </c>
    </row>
    <row r="427" s="1" customFormat="1">
      <c r="B427" s="39"/>
      <c r="C427" s="40"/>
      <c r="D427" s="232" t="s">
        <v>419</v>
      </c>
      <c r="E427" s="40"/>
      <c r="F427" s="235" t="s">
        <v>781</v>
      </c>
      <c r="G427" s="40"/>
      <c r="H427" s="40"/>
      <c r="I427" s="138"/>
      <c r="J427" s="138"/>
      <c r="K427" s="40"/>
      <c r="L427" s="40"/>
      <c r="M427" s="44"/>
      <c r="N427" s="234"/>
      <c r="O427" s="84"/>
      <c r="P427" s="84"/>
      <c r="Q427" s="84"/>
      <c r="R427" s="84"/>
      <c r="S427" s="84"/>
      <c r="T427" s="84"/>
      <c r="U427" s="84"/>
      <c r="V427" s="84"/>
      <c r="W427" s="84"/>
      <c r="X427" s="84"/>
      <c r="Y427" s="85"/>
      <c r="AT427" s="18" t="s">
        <v>419</v>
      </c>
      <c r="AU427" s="18" t="s">
        <v>88</v>
      </c>
    </row>
    <row r="428" s="12" customFormat="1">
      <c r="B428" s="236"/>
      <c r="C428" s="237"/>
      <c r="D428" s="232" t="s">
        <v>195</v>
      </c>
      <c r="E428" s="238" t="s">
        <v>20</v>
      </c>
      <c r="F428" s="239" t="s">
        <v>782</v>
      </c>
      <c r="G428" s="237"/>
      <c r="H428" s="240">
        <v>13.239000000000001</v>
      </c>
      <c r="I428" s="241"/>
      <c r="J428" s="241"/>
      <c r="K428" s="237"/>
      <c r="L428" s="237"/>
      <c r="M428" s="242"/>
      <c r="N428" s="243"/>
      <c r="O428" s="244"/>
      <c r="P428" s="244"/>
      <c r="Q428" s="244"/>
      <c r="R428" s="244"/>
      <c r="S428" s="244"/>
      <c r="T428" s="244"/>
      <c r="U428" s="244"/>
      <c r="V428" s="244"/>
      <c r="W428" s="244"/>
      <c r="X428" s="244"/>
      <c r="Y428" s="245"/>
      <c r="AT428" s="246" t="s">
        <v>195</v>
      </c>
      <c r="AU428" s="246" t="s">
        <v>88</v>
      </c>
      <c r="AV428" s="12" t="s">
        <v>88</v>
      </c>
      <c r="AW428" s="12" t="s">
        <v>5</v>
      </c>
      <c r="AX428" s="12" t="s">
        <v>78</v>
      </c>
      <c r="AY428" s="246" t="s">
        <v>183</v>
      </c>
    </row>
    <row r="429" s="13" customFormat="1">
      <c r="B429" s="247"/>
      <c r="C429" s="248"/>
      <c r="D429" s="232" t="s">
        <v>195</v>
      </c>
      <c r="E429" s="249" t="s">
        <v>20</v>
      </c>
      <c r="F429" s="250" t="s">
        <v>197</v>
      </c>
      <c r="G429" s="248"/>
      <c r="H429" s="251">
        <v>13.239000000000001</v>
      </c>
      <c r="I429" s="252"/>
      <c r="J429" s="252"/>
      <c r="K429" s="248"/>
      <c r="L429" s="248"/>
      <c r="M429" s="253"/>
      <c r="N429" s="254"/>
      <c r="O429" s="255"/>
      <c r="P429" s="255"/>
      <c r="Q429" s="255"/>
      <c r="R429" s="255"/>
      <c r="S429" s="255"/>
      <c r="T429" s="255"/>
      <c r="U429" s="255"/>
      <c r="V429" s="255"/>
      <c r="W429" s="255"/>
      <c r="X429" s="255"/>
      <c r="Y429" s="256"/>
      <c r="AT429" s="257" t="s">
        <v>195</v>
      </c>
      <c r="AU429" s="257" t="s">
        <v>88</v>
      </c>
      <c r="AV429" s="13" t="s">
        <v>129</v>
      </c>
      <c r="AW429" s="13" t="s">
        <v>5</v>
      </c>
      <c r="AX429" s="13" t="s">
        <v>86</v>
      </c>
      <c r="AY429" s="257" t="s">
        <v>183</v>
      </c>
    </row>
    <row r="430" s="1" customFormat="1" ht="16.5" customHeight="1">
      <c r="B430" s="39"/>
      <c r="C430" s="218" t="s">
        <v>783</v>
      </c>
      <c r="D430" s="294" t="s">
        <v>185</v>
      </c>
      <c r="E430" s="219" t="s">
        <v>515</v>
      </c>
      <c r="F430" s="220" t="s">
        <v>470</v>
      </c>
      <c r="G430" s="221" t="s">
        <v>224</v>
      </c>
      <c r="H430" s="222">
        <v>3</v>
      </c>
      <c r="I430" s="223"/>
      <c r="J430" s="223"/>
      <c r="K430" s="224">
        <f>ROUND(P430*H430,2)</f>
        <v>0</v>
      </c>
      <c r="L430" s="220" t="s">
        <v>20</v>
      </c>
      <c r="M430" s="44"/>
      <c r="N430" s="225" t="s">
        <v>20</v>
      </c>
      <c r="O430" s="226" t="s">
        <v>47</v>
      </c>
      <c r="P430" s="227">
        <f>I430+J430</f>
        <v>0</v>
      </c>
      <c r="Q430" s="227">
        <f>ROUND(I430*H430,2)</f>
        <v>0</v>
      </c>
      <c r="R430" s="227">
        <f>ROUND(J430*H430,2)</f>
        <v>0</v>
      </c>
      <c r="S430" s="84"/>
      <c r="T430" s="228">
        <f>S430*H430</f>
        <v>0</v>
      </c>
      <c r="U430" s="228">
        <v>1.8480000000000001</v>
      </c>
      <c r="V430" s="228">
        <f>U430*H430</f>
        <v>5.5440000000000005</v>
      </c>
      <c r="W430" s="228">
        <v>0</v>
      </c>
      <c r="X430" s="228">
        <f>W430*H430</f>
        <v>0</v>
      </c>
      <c r="Y430" s="229" t="s">
        <v>20</v>
      </c>
      <c r="AR430" s="230" t="s">
        <v>129</v>
      </c>
      <c r="AT430" s="230" t="s">
        <v>185</v>
      </c>
      <c r="AU430" s="230" t="s">
        <v>88</v>
      </c>
      <c r="AY430" s="18" t="s">
        <v>183</v>
      </c>
      <c r="BE430" s="231">
        <f>IF(O430="základní",K430,0)</f>
        <v>0</v>
      </c>
      <c r="BF430" s="231">
        <f>IF(O430="snížená",K430,0)</f>
        <v>0</v>
      </c>
      <c r="BG430" s="231">
        <f>IF(O430="zákl. přenesená",K430,0)</f>
        <v>0</v>
      </c>
      <c r="BH430" s="231">
        <f>IF(O430="sníž. přenesená",K430,0)</f>
        <v>0</v>
      </c>
      <c r="BI430" s="231">
        <f>IF(O430="nulová",K430,0)</f>
        <v>0</v>
      </c>
      <c r="BJ430" s="18" t="s">
        <v>86</v>
      </c>
      <c r="BK430" s="231">
        <f>ROUND(P430*H430,2)</f>
        <v>0</v>
      </c>
      <c r="BL430" s="18" t="s">
        <v>129</v>
      </c>
      <c r="BM430" s="230" t="s">
        <v>784</v>
      </c>
    </row>
    <row r="431" s="1" customFormat="1">
      <c r="B431" s="39"/>
      <c r="C431" s="40"/>
      <c r="D431" s="232" t="s">
        <v>191</v>
      </c>
      <c r="E431" s="40"/>
      <c r="F431" s="233" t="s">
        <v>517</v>
      </c>
      <c r="G431" s="40"/>
      <c r="H431" s="40"/>
      <c r="I431" s="138"/>
      <c r="J431" s="138"/>
      <c r="K431" s="40"/>
      <c r="L431" s="40"/>
      <c r="M431" s="44"/>
      <c r="N431" s="234"/>
      <c r="O431" s="84"/>
      <c r="P431" s="84"/>
      <c r="Q431" s="84"/>
      <c r="R431" s="84"/>
      <c r="S431" s="84"/>
      <c r="T431" s="84"/>
      <c r="U431" s="84"/>
      <c r="V431" s="84"/>
      <c r="W431" s="84"/>
      <c r="X431" s="84"/>
      <c r="Y431" s="85"/>
      <c r="AT431" s="18" t="s">
        <v>191</v>
      </c>
      <c r="AU431" s="18" t="s">
        <v>88</v>
      </c>
    </row>
    <row r="432" s="1" customFormat="1">
      <c r="B432" s="39"/>
      <c r="C432" s="40"/>
      <c r="D432" s="232" t="s">
        <v>193</v>
      </c>
      <c r="E432" s="40"/>
      <c r="F432" s="235" t="s">
        <v>473</v>
      </c>
      <c r="G432" s="40"/>
      <c r="H432" s="40"/>
      <c r="I432" s="138"/>
      <c r="J432" s="138"/>
      <c r="K432" s="40"/>
      <c r="L432" s="40"/>
      <c r="M432" s="44"/>
      <c r="N432" s="234"/>
      <c r="O432" s="84"/>
      <c r="P432" s="84"/>
      <c r="Q432" s="84"/>
      <c r="R432" s="84"/>
      <c r="S432" s="84"/>
      <c r="T432" s="84"/>
      <c r="U432" s="84"/>
      <c r="V432" s="84"/>
      <c r="W432" s="84"/>
      <c r="X432" s="84"/>
      <c r="Y432" s="85"/>
      <c r="AT432" s="18" t="s">
        <v>193</v>
      </c>
      <c r="AU432" s="18" t="s">
        <v>88</v>
      </c>
    </row>
    <row r="433" s="1" customFormat="1">
      <c r="B433" s="39"/>
      <c r="C433" s="40"/>
      <c r="D433" s="232" t="s">
        <v>419</v>
      </c>
      <c r="E433" s="40"/>
      <c r="F433" s="235" t="s">
        <v>518</v>
      </c>
      <c r="G433" s="40"/>
      <c r="H433" s="40"/>
      <c r="I433" s="138"/>
      <c r="J433" s="138"/>
      <c r="K433" s="40"/>
      <c r="L433" s="40"/>
      <c r="M433" s="44"/>
      <c r="N433" s="234"/>
      <c r="O433" s="84"/>
      <c r="P433" s="84"/>
      <c r="Q433" s="84"/>
      <c r="R433" s="84"/>
      <c r="S433" s="84"/>
      <c r="T433" s="84"/>
      <c r="U433" s="84"/>
      <c r="V433" s="84"/>
      <c r="W433" s="84"/>
      <c r="X433" s="84"/>
      <c r="Y433" s="85"/>
      <c r="AT433" s="18" t="s">
        <v>419</v>
      </c>
      <c r="AU433" s="18" t="s">
        <v>88</v>
      </c>
    </row>
    <row r="434" s="12" customFormat="1">
      <c r="B434" s="236"/>
      <c r="C434" s="237"/>
      <c r="D434" s="232" t="s">
        <v>195</v>
      </c>
      <c r="E434" s="238" t="s">
        <v>20</v>
      </c>
      <c r="F434" s="239" t="s">
        <v>519</v>
      </c>
      <c r="G434" s="237"/>
      <c r="H434" s="240">
        <v>3</v>
      </c>
      <c r="I434" s="241"/>
      <c r="J434" s="241"/>
      <c r="K434" s="237"/>
      <c r="L434" s="237"/>
      <c r="M434" s="242"/>
      <c r="N434" s="243"/>
      <c r="O434" s="244"/>
      <c r="P434" s="244"/>
      <c r="Q434" s="244"/>
      <c r="R434" s="244"/>
      <c r="S434" s="244"/>
      <c r="T434" s="244"/>
      <c r="U434" s="244"/>
      <c r="V434" s="244"/>
      <c r="W434" s="244"/>
      <c r="X434" s="244"/>
      <c r="Y434" s="245"/>
      <c r="AT434" s="246" t="s">
        <v>195</v>
      </c>
      <c r="AU434" s="246" t="s">
        <v>88</v>
      </c>
      <c r="AV434" s="12" t="s">
        <v>88</v>
      </c>
      <c r="AW434" s="12" t="s">
        <v>5</v>
      </c>
      <c r="AX434" s="12" t="s">
        <v>78</v>
      </c>
      <c r="AY434" s="246" t="s">
        <v>183</v>
      </c>
    </row>
    <row r="435" s="13" customFormat="1">
      <c r="B435" s="247"/>
      <c r="C435" s="248"/>
      <c r="D435" s="232" t="s">
        <v>195</v>
      </c>
      <c r="E435" s="249" t="s">
        <v>20</v>
      </c>
      <c r="F435" s="250" t="s">
        <v>197</v>
      </c>
      <c r="G435" s="248"/>
      <c r="H435" s="251">
        <v>3</v>
      </c>
      <c r="I435" s="252"/>
      <c r="J435" s="252"/>
      <c r="K435" s="248"/>
      <c r="L435" s="248"/>
      <c r="M435" s="253"/>
      <c r="N435" s="254"/>
      <c r="O435" s="255"/>
      <c r="P435" s="255"/>
      <c r="Q435" s="255"/>
      <c r="R435" s="255"/>
      <c r="S435" s="255"/>
      <c r="T435" s="255"/>
      <c r="U435" s="255"/>
      <c r="V435" s="255"/>
      <c r="W435" s="255"/>
      <c r="X435" s="255"/>
      <c r="Y435" s="256"/>
      <c r="AT435" s="257" t="s">
        <v>195</v>
      </c>
      <c r="AU435" s="257" t="s">
        <v>88</v>
      </c>
      <c r="AV435" s="13" t="s">
        <v>129</v>
      </c>
      <c r="AW435" s="13" t="s">
        <v>5</v>
      </c>
      <c r="AX435" s="13" t="s">
        <v>86</v>
      </c>
      <c r="AY435" s="257" t="s">
        <v>183</v>
      </c>
    </row>
    <row r="436" s="11" customFormat="1" ht="22.8" customHeight="1">
      <c r="B436" s="201"/>
      <c r="C436" s="202"/>
      <c r="D436" s="203" t="s">
        <v>77</v>
      </c>
      <c r="E436" s="216" t="s">
        <v>246</v>
      </c>
      <c r="F436" s="216" t="s">
        <v>520</v>
      </c>
      <c r="G436" s="202"/>
      <c r="H436" s="202"/>
      <c r="I436" s="205"/>
      <c r="J436" s="205"/>
      <c r="K436" s="217">
        <f>BK436</f>
        <v>0</v>
      </c>
      <c r="L436" s="202"/>
      <c r="M436" s="207"/>
      <c r="N436" s="208"/>
      <c r="O436" s="209"/>
      <c r="P436" s="209"/>
      <c r="Q436" s="210">
        <f>SUM(Q437:Q459)</f>
        <v>0</v>
      </c>
      <c r="R436" s="210">
        <f>SUM(R437:R459)</f>
        <v>0</v>
      </c>
      <c r="S436" s="209"/>
      <c r="T436" s="211">
        <f>SUM(T437:T459)</f>
        <v>0</v>
      </c>
      <c r="U436" s="209"/>
      <c r="V436" s="211">
        <f>SUM(V437:V459)</f>
        <v>0</v>
      </c>
      <c r="W436" s="209"/>
      <c r="X436" s="211">
        <f>SUM(X437:X459)</f>
        <v>0</v>
      </c>
      <c r="Y436" s="212"/>
      <c r="AR436" s="213" t="s">
        <v>86</v>
      </c>
      <c r="AT436" s="214" t="s">
        <v>77</v>
      </c>
      <c r="AU436" s="214" t="s">
        <v>86</v>
      </c>
      <c r="AY436" s="213" t="s">
        <v>183</v>
      </c>
      <c r="BK436" s="215">
        <f>SUM(BK437:BK459)</f>
        <v>0</v>
      </c>
    </row>
    <row r="437" s="1" customFormat="1" ht="16.5" customHeight="1">
      <c r="B437" s="39"/>
      <c r="C437" s="218" t="s">
        <v>785</v>
      </c>
      <c r="D437" s="218" t="s">
        <v>185</v>
      </c>
      <c r="E437" s="219" t="s">
        <v>521</v>
      </c>
      <c r="F437" s="220" t="s">
        <v>522</v>
      </c>
      <c r="G437" s="221" t="s">
        <v>224</v>
      </c>
      <c r="H437" s="222">
        <v>1</v>
      </c>
      <c r="I437" s="223"/>
      <c r="J437" s="223"/>
      <c r="K437" s="224">
        <f>ROUND(P437*H437,2)</f>
        <v>0</v>
      </c>
      <c r="L437" s="220" t="s">
        <v>20</v>
      </c>
      <c r="M437" s="44"/>
      <c r="N437" s="225" t="s">
        <v>20</v>
      </c>
      <c r="O437" s="226" t="s">
        <v>47</v>
      </c>
      <c r="P437" s="227">
        <f>I437+J437</f>
        <v>0</v>
      </c>
      <c r="Q437" s="227">
        <f>ROUND(I437*H437,2)</f>
        <v>0</v>
      </c>
      <c r="R437" s="227">
        <f>ROUND(J437*H437,2)</f>
        <v>0</v>
      </c>
      <c r="S437" s="84"/>
      <c r="T437" s="228">
        <f>S437*H437</f>
        <v>0</v>
      </c>
      <c r="U437" s="228">
        <v>0</v>
      </c>
      <c r="V437" s="228">
        <f>U437*H437</f>
        <v>0</v>
      </c>
      <c r="W437" s="228">
        <v>0</v>
      </c>
      <c r="X437" s="228">
        <f>W437*H437</f>
        <v>0</v>
      </c>
      <c r="Y437" s="229" t="s">
        <v>20</v>
      </c>
      <c r="AR437" s="230" t="s">
        <v>129</v>
      </c>
      <c r="AT437" s="230" t="s">
        <v>185</v>
      </c>
      <c r="AU437" s="230" t="s">
        <v>88</v>
      </c>
      <c r="AY437" s="18" t="s">
        <v>183</v>
      </c>
      <c r="BE437" s="231">
        <f>IF(O437="základní",K437,0)</f>
        <v>0</v>
      </c>
      <c r="BF437" s="231">
        <f>IF(O437="snížená",K437,0)</f>
        <v>0</v>
      </c>
      <c r="BG437" s="231">
        <f>IF(O437="zákl. přenesená",K437,0)</f>
        <v>0</v>
      </c>
      <c r="BH437" s="231">
        <f>IF(O437="sníž. přenesená",K437,0)</f>
        <v>0</v>
      </c>
      <c r="BI437" s="231">
        <f>IF(O437="nulová",K437,0)</f>
        <v>0</v>
      </c>
      <c r="BJ437" s="18" t="s">
        <v>86</v>
      </c>
      <c r="BK437" s="231">
        <f>ROUND(P437*H437,2)</f>
        <v>0</v>
      </c>
      <c r="BL437" s="18" t="s">
        <v>129</v>
      </c>
      <c r="BM437" s="230" t="s">
        <v>786</v>
      </c>
    </row>
    <row r="438" s="1" customFormat="1">
      <c r="B438" s="39"/>
      <c r="C438" s="40"/>
      <c r="D438" s="232" t="s">
        <v>191</v>
      </c>
      <c r="E438" s="40"/>
      <c r="F438" s="233" t="s">
        <v>524</v>
      </c>
      <c r="G438" s="40"/>
      <c r="H438" s="40"/>
      <c r="I438" s="138"/>
      <c r="J438" s="138"/>
      <c r="K438" s="40"/>
      <c r="L438" s="40"/>
      <c r="M438" s="44"/>
      <c r="N438" s="234"/>
      <c r="O438" s="84"/>
      <c r="P438" s="84"/>
      <c r="Q438" s="84"/>
      <c r="R438" s="84"/>
      <c r="S438" s="84"/>
      <c r="T438" s="84"/>
      <c r="U438" s="84"/>
      <c r="V438" s="84"/>
      <c r="W438" s="84"/>
      <c r="X438" s="84"/>
      <c r="Y438" s="85"/>
      <c r="AT438" s="18" t="s">
        <v>191</v>
      </c>
      <c r="AU438" s="18" t="s">
        <v>88</v>
      </c>
    </row>
    <row r="439" s="12" customFormat="1">
      <c r="B439" s="236"/>
      <c r="C439" s="237"/>
      <c r="D439" s="232" t="s">
        <v>195</v>
      </c>
      <c r="E439" s="238" t="s">
        <v>20</v>
      </c>
      <c r="F439" s="239" t="s">
        <v>787</v>
      </c>
      <c r="G439" s="237"/>
      <c r="H439" s="240">
        <v>1</v>
      </c>
      <c r="I439" s="241"/>
      <c r="J439" s="241"/>
      <c r="K439" s="237"/>
      <c r="L439" s="237"/>
      <c r="M439" s="242"/>
      <c r="N439" s="243"/>
      <c r="O439" s="244"/>
      <c r="P439" s="244"/>
      <c r="Q439" s="244"/>
      <c r="R439" s="244"/>
      <c r="S439" s="244"/>
      <c r="T439" s="244"/>
      <c r="U439" s="244"/>
      <c r="V439" s="244"/>
      <c r="W439" s="244"/>
      <c r="X439" s="244"/>
      <c r="Y439" s="245"/>
      <c r="AT439" s="246" t="s">
        <v>195</v>
      </c>
      <c r="AU439" s="246" t="s">
        <v>88</v>
      </c>
      <c r="AV439" s="12" t="s">
        <v>88</v>
      </c>
      <c r="AW439" s="12" t="s">
        <v>5</v>
      </c>
      <c r="AX439" s="12" t="s">
        <v>78</v>
      </c>
      <c r="AY439" s="246" t="s">
        <v>183</v>
      </c>
    </row>
    <row r="440" s="13" customFormat="1">
      <c r="B440" s="247"/>
      <c r="C440" s="248"/>
      <c r="D440" s="232" t="s">
        <v>195</v>
      </c>
      <c r="E440" s="249" t="s">
        <v>20</v>
      </c>
      <c r="F440" s="250" t="s">
        <v>197</v>
      </c>
      <c r="G440" s="248"/>
      <c r="H440" s="251">
        <v>1</v>
      </c>
      <c r="I440" s="252"/>
      <c r="J440" s="252"/>
      <c r="K440" s="248"/>
      <c r="L440" s="248"/>
      <c r="M440" s="253"/>
      <c r="N440" s="254"/>
      <c r="O440" s="255"/>
      <c r="P440" s="255"/>
      <c r="Q440" s="255"/>
      <c r="R440" s="255"/>
      <c r="S440" s="255"/>
      <c r="T440" s="255"/>
      <c r="U440" s="255"/>
      <c r="V440" s="255"/>
      <c r="W440" s="255"/>
      <c r="X440" s="255"/>
      <c r="Y440" s="256"/>
      <c r="AT440" s="257" t="s">
        <v>195</v>
      </c>
      <c r="AU440" s="257" t="s">
        <v>88</v>
      </c>
      <c r="AV440" s="13" t="s">
        <v>129</v>
      </c>
      <c r="AW440" s="13" t="s">
        <v>5</v>
      </c>
      <c r="AX440" s="13" t="s">
        <v>86</v>
      </c>
      <c r="AY440" s="257" t="s">
        <v>183</v>
      </c>
    </row>
    <row r="441" s="1" customFormat="1" ht="16.5" customHeight="1">
      <c r="B441" s="39"/>
      <c r="C441" s="218" t="s">
        <v>788</v>
      </c>
      <c r="D441" s="218" t="s">
        <v>185</v>
      </c>
      <c r="E441" s="219" t="s">
        <v>789</v>
      </c>
      <c r="F441" s="220" t="s">
        <v>20</v>
      </c>
      <c r="G441" s="221" t="s">
        <v>790</v>
      </c>
      <c r="H441" s="222">
        <v>1</v>
      </c>
      <c r="I441" s="223"/>
      <c r="J441" s="223"/>
      <c r="K441" s="224">
        <f>ROUND(P441*H441,2)</f>
        <v>0</v>
      </c>
      <c r="L441" s="220" t="s">
        <v>20</v>
      </c>
      <c r="M441" s="44"/>
      <c r="N441" s="225" t="s">
        <v>20</v>
      </c>
      <c r="O441" s="226" t="s">
        <v>47</v>
      </c>
      <c r="P441" s="227">
        <f>I441+J441</f>
        <v>0</v>
      </c>
      <c r="Q441" s="227">
        <f>ROUND(I441*H441,2)</f>
        <v>0</v>
      </c>
      <c r="R441" s="227">
        <f>ROUND(J441*H441,2)</f>
        <v>0</v>
      </c>
      <c r="S441" s="84"/>
      <c r="T441" s="228">
        <f>S441*H441</f>
        <v>0</v>
      </c>
      <c r="U441" s="228">
        <v>0</v>
      </c>
      <c r="V441" s="228">
        <f>U441*H441</f>
        <v>0</v>
      </c>
      <c r="W441" s="228">
        <v>0</v>
      </c>
      <c r="X441" s="228">
        <f>W441*H441</f>
        <v>0</v>
      </c>
      <c r="Y441" s="229" t="s">
        <v>20</v>
      </c>
      <c r="AR441" s="230" t="s">
        <v>129</v>
      </c>
      <c r="AT441" s="230" t="s">
        <v>185</v>
      </c>
      <c r="AU441" s="230" t="s">
        <v>88</v>
      </c>
      <c r="AY441" s="18" t="s">
        <v>183</v>
      </c>
      <c r="BE441" s="231">
        <f>IF(O441="základní",K441,0)</f>
        <v>0</v>
      </c>
      <c r="BF441" s="231">
        <f>IF(O441="snížená",K441,0)</f>
        <v>0</v>
      </c>
      <c r="BG441" s="231">
        <f>IF(O441="zákl. přenesená",K441,0)</f>
        <v>0</v>
      </c>
      <c r="BH441" s="231">
        <f>IF(O441="sníž. přenesená",K441,0)</f>
        <v>0</v>
      </c>
      <c r="BI441" s="231">
        <f>IF(O441="nulová",K441,0)</f>
        <v>0</v>
      </c>
      <c r="BJ441" s="18" t="s">
        <v>86</v>
      </c>
      <c r="BK441" s="231">
        <f>ROUND(P441*H441,2)</f>
        <v>0</v>
      </c>
      <c r="BL441" s="18" t="s">
        <v>129</v>
      </c>
      <c r="BM441" s="230" t="s">
        <v>791</v>
      </c>
    </row>
    <row r="442" s="1" customFormat="1">
      <c r="B442" s="39"/>
      <c r="C442" s="40"/>
      <c r="D442" s="232" t="s">
        <v>191</v>
      </c>
      <c r="E442" s="40"/>
      <c r="F442" s="233" t="s">
        <v>792</v>
      </c>
      <c r="G442" s="40"/>
      <c r="H442" s="40"/>
      <c r="I442" s="138"/>
      <c r="J442" s="138"/>
      <c r="K442" s="40"/>
      <c r="L442" s="40"/>
      <c r="M442" s="44"/>
      <c r="N442" s="234"/>
      <c r="O442" s="84"/>
      <c r="P442" s="84"/>
      <c r="Q442" s="84"/>
      <c r="R442" s="84"/>
      <c r="S442" s="84"/>
      <c r="T442" s="84"/>
      <c r="U442" s="84"/>
      <c r="V442" s="84"/>
      <c r="W442" s="84"/>
      <c r="X442" s="84"/>
      <c r="Y442" s="85"/>
      <c r="AT442" s="18" t="s">
        <v>191</v>
      </c>
      <c r="AU442" s="18" t="s">
        <v>88</v>
      </c>
    </row>
    <row r="443" s="1" customFormat="1">
      <c r="B443" s="39"/>
      <c r="C443" s="40"/>
      <c r="D443" s="232" t="s">
        <v>419</v>
      </c>
      <c r="E443" s="40"/>
      <c r="F443" s="235" t="s">
        <v>793</v>
      </c>
      <c r="G443" s="40"/>
      <c r="H443" s="40"/>
      <c r="I443" s="138"/>
      <c r="J443" s="138"/>
      <c r="K443" s="40"/>
      <c r="L443" s="40"/>
      <c r="M443" s="44"/>
      <c r="N443" s="234"/>
      <c r="O443" s="84"/>
      <c r="P443" s="84"/>
      <c r="Q443" s="84"/>
      <c r="R443" s="84"/>
      <c r="S443" s="84"/>
      <c r="T443" s="84"/>
      <c r="U443" s="84"/>
      <c r="V443" s="84"/>
      <c r="W443" s="84"/>
      <c r="X443" s="84"/>
      <c r="Y443" s="85"/>
      <c r="AT443" s="18" t="s">
        <v>419</v>
      </c>
      <c r="AU443" s="18" t="s">
        <v>88</v>
      </c>
    </row>
    <row r="444" s="12" customFormat="1">
      <c r="B444" s="236"/>
      <c r="C444" s="237"/>
      <c r="D444" s="232" t="s">
        <v>195</v>
      </c>
      <c r="E444" s="238" t="s">
        <v>20</v>
      </c>
      <c r="F444" s="239" t="s">
        <v>794</v>
      </c>
      <c r="G444" s="237"/>
      <c r="H444" s="240">
        <v>1</v>
      </c>
      <c r="I444" s="241"/>
      <c r="J444" s="241"/>
      <c r="K444" s="237"/>
      <c r="L444" s="237"/>
      <c r="M444" s="242"/>
      <c r="N444" s="243"/>
      <c r="O444" s="244"/>
      <c r="P444" s="244"/>
      <c r="Q444" s="244"/>
      <c r="R444" s="244"/>
      <c r="S444" s="244"/>
      <c r="T444" s="244"/>
      <c r="U444" s="244"/>
      <c r="V444" s="244"/>
      <c r="W444" s="244"/>
      <c r="X444" s="244"/>
      <c r="Y444" s="245"/>
      <c r="AT444" s="246" t="s">
        <v>195</v>
      </c>
      <c r="AU444" s="246" t="s">
        <v>88</v>
      </c>
      <c r="AV444" s="12" t="s">
        <v>88</v>
      </c>
      <c r="AW444" s="12" t="s">
        <v>5</v>
      </c>
      <c r="AX444" s="12" t="s">
        <v>78</v>
      </c>
      <c r="AY444" s="246" t="s">
        <v>183</v>
      </c>
    </row>
    <row r="445" s="13" customFormat="1">
      <c r="B445" s="247"/>
      <c r="C445" s="248"/>
      <c r="D445" s="232" t="s">
        <v>195</v>
      </c>
      <c r="E445" s="249" t="s">
        <v>20</v>
      </c>
      <c r="F445" s="250" t="s">
        <v>197</v>
      </c>
      <c r="G445" s="248"/>
      <c r="H445" s="251">
        <v>1</v>
      </c>
      <c r="I445" s="252"/>
      <c r="J445" s="252"/>
      <c r="K445" s="248"/>
      <c r="L445" s="248"/>
      <c r="M445" s="253"/>
      <c r="N445" s="254"/>
      <c r="O445" s="255"/>
      <c r="P445" s="255"/>
      <c r="Q445" s="255"/>
      <c r="R445" s="255"/>
      <c r="S445" s="255"/>
      <c r="T445" s="255"/>
      <c r="U445" s="255"/>
      <c r="V445" s="255"/>
      <c r="W445" s="255"/>
      <c r="X445" s="255"/>
      <c r="Y445" s="256"/>
      <c r="AT445" s="257" t="s">
        <v>195</v>
      </c>
      <c r="AU445" s="257" t="s">
        <v>88</v>
      </c>
      <c r="AV445" s="13" t="s">
        <v>129</v>
      </c>
      <c r="AW445" s="13" t="s">
        <v>5</v>
      </c>
      <c r="AX445" s="13" t="s">
        <v>86</v>
      </c>
      <c r="AY445" s="257" t="s">
        <v>183</v>
      </c>
    </row>
    <row r="446" s="1" customFormat="1" ht="16.5" customHeight="1">
      <c r="B446" s="39"/>
      <c r="C446" s="218" t="s">
        <v>795</v>
      </c>
      <c r="D446" s="218" t="s">
        <v>185</v>
      </c>
      <c r="E446" s="219" t="s">
        <v>796</v>
      </c>
      <c r="F446" s="220" t="s">
        <v>797</v>
      </c>
      <c r="G446" s="221" t="s">
        <v>730</v>
      </c>
      <c r="H446" s="222">
        <v>100</v>
      </c>
      <c r="I446" s="223"/>
      <c r="J446" s="223"/>
      <c r="K446" s="224">
        <f>ROUND(P446*H446,2)</f>
        <v>0</v>
      </c>
      <c r="L446" s="220" t="s">
        <v>20</v>
      </c>
      <c r="M446" s="44"/>
      <c r="N446" s="225" t="s">
        <v>20</v>
      </c>
      <c r="O446" s="226" t="s">
        <v>47</v>
      </c>
      <c r="P446" s="227">
        <f>I446+J446</f>
        <v>0</v>
      </c>
      <c r="Q446" s="227">
        <f>ROUND(I446*H446,2)</f>
        <v>0</v>
      </c>
      <c r="R446" s="227">
        <f>ROUND(J446*H446,2)</f>
        <v>0</v>
      </c>
      <c r="S446" s="84"/>
      <c r="T446" s="228">
        <f>S446*H446</f>
        <v>0</v>
      </c>
      <c r="U446" s="228">
        <v>0</v>
      </c>
      <c r="V446" s="228">
        <f>U446*H446</f>
        <v>0</v>
      </c>
      <c r="W446" s="228">
        <v>0</v>
      </c>
      <c r="X446" s="228">
        <f>W446*H446</f>
        <v>0</v>
      </c>
      <c r="Y446" s="229" t="s">
        <v>20</v>
      </c>
      <c r="AR446" s="230" t="s">
        <v>129</v>
      </c>
      <c r="AT446" s="230" t="s">
        <v>185</v>
      </c>
      <c r="AU446" s="230" t="s">
        <v>88</v>
      </c>
      <c r="AY446" s="18" t="s">
        <v>183</v>
      </c>
      <c r="BE446" s="231">
        <f>IF(O446="základní",K446,0)</f>
        <v>0</v>
      </c>
      <c r="BF446" s="231">
        <f>IF(O446="snížená",K446,0)</f>
        <v>0</v>
      </c>
      <c r="BG446" s="231">
        <f>IF(O446="zákl. přenesená",K446,0)</f>
        <v>0</v>
      </c>
      <c r="BH446" s="231">
        <f>IF(O446="sníž. přenesená",K446,0)</f>
        <v>0</v>
      </c>
      <c r="BI446" s="231">
        <f>IF(O446="nulová",K446,0)</f>
        <v>0</v>
      </c>
      <c r="BJ446" s="18" t="s">
        <v>86</v>
      </c>
      <c r="BK446" s="231">
        <f>ROUND(P446*H446,2)</f>
        <v>0</v>
      </c>
      <c r="BL446" s="18" t="s">
        <v>129</v>
      </c>
      <c r="BM446" s="230" t="s">
        <v>798</v>
      </c>
    </row>
    <row r="447" s="1" customFormat="1">
      <c r="B447" s="39"/>
      <c r="C447" s="40"/>
      <c r="D447" s="232" t="s">
        <v>191</v>
      </c>
      <c r="E447" s="40"/>
      <c r="F447" s="233" t="s">
        <v>797</v>
      </c>
      <c r="G447" s="40"/>
      <c r="H447" s="40"/>
      <c r="I447" s="138"/>
      <c r="J447" s="138"/>
      <c r="K447" s="40"/>
      <c r="L447" s="40"/>
      <c r="M447" s="44"/>
      <c r="N447" s="234"/>
      <c r="O447" s="84"/>
      <c r="P447" s="84"/>
      <c r="Q447" s="84"/>
      <c r="R447" s="84"/>
      <c r="S447" s="84"/>
      <c r="T447" s="84"/>
      <c r="U447" s="84"/>
      <c r="V447" s="84"/>
      <c r="W447" s="84"/>
      <c r="X447" s="84"/>
      <c r="Y447" s="85"/>
      <c r="AT447" s="18" t="s">
        <v>191</v>
      </c>
      <c r="AU447" s="18" t="s">
        <v>88</v>
      </c>
    </row>
    <row r="448" s="1" customFormat="1">
      <c r="B448" s="39"/>
      <c r="C448" s="40"/>
      <c r="D448" s="232" t="s">
        <v>419</v>
      </c>
      <c r="E448" s="40"/>
      <c r="F448" s="235" t="s">
        <v>799</v>
      </c>
      <c r="G448" s="40"/>
      <c r="H448" s="40"/>
      <c r="I448" s="138"/>
      <c r="J448" s="138"/>
      <c r="K448" s="40"/>
      <c r="L448" s="40"/>
      <c r="M448" s="44"/>
      <c r="N448" s="234"/>
      <c r="O448" s="84"/>
      <c r="P448" s="84"/>
      <c r="Q448" s="84"/>
      <c r="R448" s="84"/>
      <c r="S448" s="84"/>
      <c r="T448" s="84"/>
      <c r="U448" s="84"/>
      <c r="V448" s="84"/>
      <c r="W448" s="84"/>
      <c r="X448" s="84"/>
      <c r="Y448" s="85"/>
      <c r="AT448" s="18" t="s">
        <v>419</v>
      </c>
      <c r="AU448" s="18" t="s">
        <v>88</v>
      </c>
    </row>
    <row r="449" s="12" customFormat="1">
      <c r="B449" s="236"/>
      <c r="C449" s="237"/>
      <c r="D449" s="232" t="s">
        <v>195</v>
      </c>
      <c r="E449" s="238" t="s">
        <v>20</v>
      </c>
      <c r="F449" s="239" t="s">
        <v>800</v>
      </c>
      <c r="G449" s="237"/>
      <c r="H449" s="240">
        <v>100</v>
      </c>
      <c r="I449" s="241"/>
      <c r="J449" s="241"/>
      <c r="K449" s="237"/>
      <c r="L449" s="237"/>
      <c r="M449" s="242"/>
      <c r="N449" s="243"/>
      <c r="O449" s="244"/>
      <c r="P449" s="244"/>
      <c r="Q449" s="244"/>
      <c r="R449" s="244"/>
      <c r="S449" s="244"/>
      <c r="T449" s="244"/>
      <c r="U449" s="244"/>
      <c r="V449" s="244"/>
      <c r="W449" s="244"/>
      <c r="X449" s="244"/>
      <c r="Y449" s="245"/>
      <c r="AT449" s="246" t="s">
        <v>195</v>
      </c>
      <c r="AU449" s="246" t="s">
        <v>88</v>
      </c>
      <c r="AV449" s="12" t="s">
        <v>88</v>
      </c>
      <c r="AW449" s="12" t="s">
        <v>5</v>
      </c>
      <c r="AX449" s="12" t="s">
        <v>78</v>
      </c>
      <c r="AY449" s="246" t="s">
        <v>183</v>
      </c>
    </row>
    <row r="450" s="13" customFormat="1">
      <c r="B450" s="247"/>
      <c r="C450" s="248"/>
      <c r="D450" s="232" t="s">
        <v>195</v>
      </c>
      <c r="E450" s="249" t="s">
        <v>20</v>
      </c>
      <c r="F450" s="250" t="s">
        <v>197</v>
      </c>
      <c r="G450" s="248"/>
      <c r="H450" s="251">
        <v>100</v>
      </c>
      <c r="I450" s="252"/>
      <c r="J450" s="252"/>
      <c r="K450" s="248"/>
      <c r="L450" s="248"/>
      <c r="M450" s="253"/>
      <c r="N450" s="254"/>
      <c r="O450" s="255"/>
      <c r="P450" s="255"/>
      <c r="Q450" s="255"/>
      <c r="R450" s="255"/>
      <c r="S450" s="255"/>
      <c r="T450" s="255"/>
      <c r="U450" s="255"/>
      <c r="V450" s="255"/>
      <c r="W450" s="255"/>
      <c r="X450" s="255"/>
      <c r="Y450" s="256"/>
      <c r="AT450" s="257" t="s">
        <v>195</v>
      </c>
      <c r="AU450" s="257" t="s">
        <v>88</v>
      </c>
      <c r="AV450" s="13" t="s">
        <v>129</v>
      </c>
      <c r="AW450" s="13" t="s">
        <v>5</v>
      </c>
      <c r="AX450" s="13" t="s">
        <v>86</v>
      </c>
      <c r="AY450" s="257" t="s">
        <v>183</v>
      </c>
    </row>
    <row r="451" s="1" customFormat="1" ht="16.5" customHeight="1">
      <c r="B451" s="39"/>
      <c r="C451" s="218" t="s">
        <v>801</v>
      </c>
      <c r="D451" s="218" t="s">
        <v>185</v>
      </c>
      <c r="E451" s="219" t="s">
        <v>527</v>
      </c>
      <c r="F451" s="220" t="s">
        <v>20</v>
      </c>
      <c r="G451" s="221" t="s">
        <v>528</v>
      </c>
      <c r="H451" s="222">
        <v>1</v>
      </c>
      <c r="I451" s="223"/>
      <c r="J451" s="223"/>
      <c r="K451" s="224">
        <f>ROUND(P451*H451,2)</f>
        <v>0</v>
      </c>
      <c r="L451" s="220" t="s">
        <v>20</v>
      </c>
      <c r="M451" s="44"/>
      <c r="N451" s="225" t="s">
        <v>20</v>
      </c>
      <c r="O451" s="226" t="s">
        <v>47</v>
      </c>
      <c r="P451" s="227">
        <f>I451+J451</f>
        <v>0</v>
      </c>
      <c r="Q451" s="227">
        <f>ROUND(I451*H451,2)</f>
        <v>0</v>
      </c>
      <c r="R451" s="227">
        <f>ROUND(J451*H451,2)</f>
        <v>0</v>
      </c>
      <c r="S451" s="84"/>
      <c r="T451" s="228">
        <f>S451*H451</f>
        <v>0</v>
      </c>
      <c r="U451" s="228">
        <v>0</v>
      </c>
      <c r="V451" s="228">
        <f>U451*H451</f>
        <v>0</v>
      </c>
      <c r="W451" s="228">
        <v>0</v>
      </c>
      <c r="X451" s="228">
        <f>W451*H451</f>
        <v>0</v>
      </c>
      <c r="Y451" s="229" t="s">
        <v>20</v>
      </c>
      <c r="AR451" s="230" t="s">
        <v>129</v>
      </c>
      <c r="AT451" s="230" t="s">
        <v>185</v>
      </c>
      <c r="AU451" s="230" t="s">
        <v>88</v>
      </c>
      <c r="AY451" s="18" t="s">
        <v>183</v>
      </c>
      <c r="BE451" s="231">
        <f>IF(O451="základní",K451,0)</f>
        <v>0</v>
      </c>
      <c r="BF451" s="231">
        <f>IF(O451="snížená",K451,0)</f>
        <v>0</v>
      </c>
      <c r="BG451" s="231">
        <f>IF(O451="zákl. přenesená",K451,0)</f>
        <v>0</v>
      </c>
      <c r="BH451" s="231">
        <f>IF(O451="sníž. přenesená",K451,0)</f>
        <v>0</v>
      </c>
      <c r="BI451" s="231">
        <f>IF(O451="nulová",K451,0)</f>
        <v>0</v>
      </c>
      <c r="BJ451" s="18" t="s">
        <v>86</v>
      </c>
      <c r="BK451" s="231">
        <f>ROUND(P451*H451,2)</f>
        <v>0</v>
      </c>
      <c r="BL451" s="18" t="s">
        <v>129</v>
      </c>
      <c r="BM451" s="230" t="s">
        <v>802</v>
      </c>
    </row>
    <row r="452" s="1" customFormat="1">
      <c r="B452" s="39"/>
      <c r="C452" s="40"/>
      <c r="D452" s="232" t="s">
        <v>191</v>
      </c>
      <c r="E452" s="40"/>
      <c r="F452" s="233" t="s">
        <v>530</v>
      </c>
      <c r="G452" s="40"/>
      <c r="H452" s="40"/>
      <c r="I452" s="138"/>
      <c r="J452" s="138"/>
      <c r="K452" s="40"/>
      <c r="L452" s="40"/>
      <c r="M452" s="44"/>
      <c r="N452" s="234"/>
      <c r="O452" s="84"/>
      <c r="P452" s="84"/>
      <c r="Q452" s="84"/>
      <c r="R452" s="84"/>
      <c r="S452" s="84"/>
      <c r="T452" s="84"/>
      <c r="U452" s="84"/>
      <c r="V452" s="84"/>
      <c r="W452" s="84"/>
      <c r="X452" s="84"/>
      <c r="Y452" s="85"/>
      <c r="AT452" s="18" t="s">
        <v>191</v>
      </c>
      <c r="AU452" s="18" t="s">
        <v>88</v>
      </c>
    </row>
    <row r="453" s="1" customFormat="1">
      <c r="B453" s="39"/>
      <c r="C453" s="40"/>
      <c r="D453" s="232" t="s">
        <v>419</v>
      </c>
      <c r="E453" s="40"/>
      <c r="F453" s="235" t="s">
        <v>531</v>
      </c>
      <c r="G453" s="40"/>
      <c r="H453" s="40"/>
      <c r="I453" s="138"/>
      <c r="J453" s="138"/>
      <c r="K453" s="40"/>
      <c r="L453" s="40"/>
      <c r="M453" s="44"/>
      <c r="N453" s="234"/>
      <c r="O453" s="84"/>
      <c r="P453" s="84"/>
      <c r="Q453" s="84"/>
      <c r="R453" s="84"/>
      <c r="S453" s="84"/>
      <c r="T453" s="84"/>
      <c r="U453" s="84"/>
      <c r="V453" s="84"/>
      <c r="W453" s="84"/>
      <c r="X453" s="84"/>
      <c r="Y453" s="85"/>
      <c r="AT453" s="18" t="s">
        <v>419</v>
      </c>
      <c r="AU453" s="18" t="s">
        <v>88</v>
      </c>
    </row>
    <row r="454" s="1" customFormat="1" ht="16.5" customHeight="1">
      <c r="B454" s="39"/>
      <c r="C454" s="218" t="s">
        <v>803</v>
      </c>
      <c r="D454" s="218" t="s">
        <v>185</v>
      </c>
      <c r="E454" s="219" t="s">
        <v>804</v>
      </c>
      <c r="F454" s="220" t="s">
        <v>805</v>
      </c>
      <c r="G454" s="221" t="s">
        <v>528</v>
      </c>
      <c r="H454" s="222">
        <v>1</v>
      </c>
      <c r="I454" s="223"/>
      <c r="J454" s="223"/>
      <c r="K454" s="224">
        <f>ROUND(P454*H454,2)</f>
        <v>0</v>
      </c>
      <c r="L454" s="220" t="s">
        <v>20</v>
      </c>
      <c r="M454" s="44"/>
      <c r="N454" s="225" t="s">
        <v>20</v>
      </c>
      <c r="O454" s="226" t="s">
        <v>47</v>
      </c>
      <c r="P454" s="227">
        <f>I454+J454</f>
        <v>0</v>
      </c>
      <c r="Q454" s="227">
        <f>ROUND(I454*H454,2)</f>
        <v>0</v>
      </c>
      <c r="R454" s="227">
        <f>ROUND(J454*H454,2)</f>
        <v>0</v>
      </c>
      <c r="S454" s="84"/>
      <c r="T454" s="228">
        <f>S454*H454</f>
        <v>0</v>
      </c>
      <c r="U454" s="228">
        <v>0</v>
      </c>
      <c r="V454" s="228">
        <f>U454*H454</f>
        <v>0</v>
      </c>
      <c r="W454" s="228">
        <v>0</v>
      </c>
      <c r="X454" s="228">
        <f>W454*H454</f>
        <v>0</v>
      </c>
      <c r="Y454" s="229" t="s">
        <v>20</v>
      </c>
      <c r="AR454" s="230" t="s">
        <v>129</v>
      </c>
      <c r="AT454" s="230" t="s">
        <v>185</v>
      </c>
      <c r="AU454" s="230" t="s">
        <v>88</v>
      </c>
      <c r="AY454" s="18" t="s">
        <v>183</v>
      </c>
      <c r="BE454" s="231">
        <f>IF(O454="základní",K454,0)</f>
        <v>0</v>
      </c>
      <c r="BF454" s="231">
        <f>IF(O454="snížená",K454,0)</f>
        <v>0</v>
      </c>
      <c r="BG454" s="231">
        <f>IF(O454="zákl. přenesená",K454,0)</f>
        <v>0</v>
      </c>
      <c r="BH454" s="231">
        <f>IF(O454="sníž. přenesená",K454,0)</f>
        <v>0</v>
      </c>
      <c r="BI454" s="231">
        <f>IF(O454="nulová",K454,0)</f>
        <v>0</v>
      </c>
      <c r="BJ454" s="18" t="s">
        <v>86</v>
      </c>
      <c r="BK454" s="231">
        <f>ROUND(P454*H454,2)</f>
        <v>0</v>
      </c>
      <c r="BL454" s="18" t="s">
        <v>129</v>
      </c>
      <c r="BM454" s="230" t="s">
        <v>806</v>
      </c>
    </row>
    <row r="455" s="1" customFormat="1">
      <c r="B455" s="39"/>
      <c r="C455" s="40"/>
      <c r="D455" s="232" t="s">
        <v>191</v>
      </c>
      <c r="E455" s="40"/>
      <c r="F455" s="233" t="s">
        <v>805</v>
      </c>
      <c r="G455" s="40"/>
      <c r="H455" s="40"/>
      <c r="I455" s="138"/>
      <c r="J455" s="138"/>
      <c r="K455" s="40"/>
      <c r="L455" s="40"/>
      <c r="M455" s="44"/>
      <c r="N455" s="234"/>
      <c r="O455" s="84"/>
      <c r="P455" s="84"/>
      <c r="Q455" s="84"/>
      <c r="R455" s="84"/>
      <c r="S455" s="84"/>
      <c r="T455" s="84"/>
      <c r="U455" s="84"/>
      <c r="V455" s="84"/>
      <c r="W455" s="84"/>
      <c r="X455" s="84"/>
      <c r="Y455" s="85"/>
      <c r="AT455" s="18" t="s">
        <v>191</v>
      </c>
      <c r="AU455" s="18" t="s">
        <v>88</v>
      </c>
    </row>
    <row r="456" s="1" customFormat="1">
      <c r="B456" s="39"/>
      <c r="C456" s="40"/>
      <c r="D456" s="232" t="s">
        <v>419</v>
      </c>
      <c r="E456" s="40"/>
      <c r="F456" s="235" t="s">
        <v>807</v>
      </c>
      <c r="G456" s="40"/>
      <c r="H456" s="40"/>
      <c r="I456" s="138"/>
      <c r="J456" s="138"/>
      <c r="K456" s="40"/>
      <c r="L456" s="40"/>
      <c r="M456" s="44"/>
      <c r="N456" s="234"/>
      <c r="O456" s="84"/>
      <c r="P456" s="84"/>
      <c r="Q456" s="84"/>
      <c r="R456" s="84"/>
      <c r="S456" s="84"/>
      <c r="T456" s="84"/>
      <c r="U456" s="84"/>
      <c r="V456" s="84"/>
      <c r="W456" s="84"/>
      <c r="X456" s="84"/>
      <c r="Y456" s="85"/>
      <c r="AT456" s="18" t="s">
        <v>419</v>
      </c>
      <c r="AU456" s="18" t="s">
        <v>88</v>
      </c>
    </row>
    <row r="457" s="1" customFormat="1" ht="16.5" customHeight="1">
      <c r="B457" s="39"/>
      <c r="C457" s="218" t="s">
        <v>808</v>
      </c>
      <c r="D457" s="218" t="s">
        <v>185</v>
      </c>
      <c r="E457" s="219" t="s">
        <v>809</v>
      </c>
      <c r="F457" s="220" t="s">
        <v>20</v>
      </c>
      <c r="G457" s="221" t="s">
        <v>528</v>
      </c>
      <c r="H457" s="222">
        <v>1</v>
      </c>
      <c r="I457" s="223"/>
      <c r="J457" s="223"/>
      <c r="K457" s="224">
        <f>ROUND(P457*H457,2)</f>
        <v>0</v>
      </c>
      <c r="L457" s="220" t="s">
        <v>20</v>
      </c>
      <c r="M457" s="44"/>
      <c r="N457" s="225" t="s">
        <v>20</v>
      </c>
      <c r="O457" s="226" t="s">
        <v>47</v>
      </c>
      <c r="P457" s="227">
        <f>I457+J457</f>
        <v>0</v>
      </c>
      <c r="Q457" s="227">
        <f>ROUND(I457*H457,2)</f>
        <v>0</v>
      </c>
      <c r="R457" s="227">
        <f>ROUND(J457*H457,2)</f>
        <v>0</v>
      </c>
      <c r="S457" s="84"/>
      <c r="T457" s="228">
        <f>S457*H457</f>
        <v>0</v>
      </c>
      <c r="U457" s="228">
        <v>0</v>
      </c>
      <c r="V457" s="228">
        <f>U457*H457</f>
        <v>0</v>
      </c>
      <c r="W457" s="228">
        <v>0</v>
      </c>
      <c r="X457" s="228">
        <f>W457*H457</f>
        <v>0</v>
      </c>
      <c r="Y457" s="229" t="s">
        <v>20</v>
      </c>
      <c r="AR457" s="230" t="s">
        <v>129</v>
      </c>
      <c r="AT457" s="230" t="s">
        <v>185</v>
      </c>
      <c r="AU457" s="230" t="s">
        <v>88</v>
      </c>
      <c r="AY457" s="18" t="s">
        <v>183</v>
      </c>
      <c r="BE457" s="231">
        <f>IF(O457="základní",K457,0)</f>
        <v>0</v>
      </c>
      <c r="BF457" s="231">
        <f>IF(O457="snížená",K457,0)</f>
        <v>0</v>
      </c>
      <c r="BG457" s="231">
        <f>IF(O457="zákl. přenesená",K457,0)</f>
        <v>0</v>
      </c>
      <c r="BH457" s="231">
        <f>IF(O457="sníž. přenesená",K457,0)</f>
        <v>0</v>
      </c>
      <c r="BI457" s="231">
        <f>IF(O457="nulová",K457,0)</f>
        <v>0</v>
      </c>
      <c r="BJ457" s="18" t="s">
        <v>86</v>
      </c>
      <c r="BK457" s="231">
        <f>ROUND(P457*H457,2)</f>
        <v>0</v>
      </c>
      <c r="BL457" s="18" t="s">
        <v>129</v>
      </c>
      <c r="BM457" s="230" t="s">
        <v>810</v>
      </c>
    </row>
    <row r="458" s="1" customFormat="1">
      <c r="B458" s="39"/>
      <c r="C458" s="40"/>
      <c r="D458" s="232" t="s">
        <v>191</v>
      </c>
      <c r="E458" s="40"/>
      <c r="F458" s="233" t="s">
        <v>811</v>
      </c>
      <c r="G458" s="40"/>
      <c r="H458" s="40"/>
      <c r="I458" s="138"/>
      <c r="J458" s="138"/>
      <c r="K458" s="40"/>
      <c r="L458" s="40"/>
      <c r="M458" s="44"/>
      <c r="N458" s="234"/>
      <c r="O458" s="84"/>
      <c r="P458" s="84"/>
      <c r="Q458" s="84"/>
      <c r="R458" s="84"/>
      <c r="S458" s="84"/>
      <c r="T458" s="84"/>
      <c r="U458" s="84"/>
      <c r="V458" s="84"/>
      <c r="W458" s="84"/>
      <c r="X458" s="84"/>
      <c r="Y458" s="85"/>
      <c r="AT458" s="18" t="s">
        <v>191</v>
      </c>
      <c r="AU458" s="18" t="s">
        <v>88</v>
      </c>
    </row>
    <row r="459" s="1" customFormat="1">
      <c r="B459" s="39"/>
      <c r="C459" s="40"/>
      <c r="D459" s="232" t="s">
        <v>419</v>
      </c>
      <c r="E459" s="40"/>
      <c r="F459" s="235" t="s">
        <v>812</v>
      </c>
      <c r="G459" s="40"/>
      <c r="H459" s="40"/>
      <c r="I459" s="138"/>
      <c r="J459" s="138"/>
      <c r="K459" s="40"/>
      <c r="L459" s="40"/>
      <c r="M459" s="44"/>
      <c r="N459" s="234"/>
      <c r="O459" s="84"/>
      <c r="P459" s="84"/>
      <c r="Q459" s="84"/>
      <c r="R459" s="84"/>
      <c r="S459" s="84"/>
      <c r="T459" s="84"/>
      <c r="U459" s="84"/>
      <c r="V459" s="84"/>
      <c r="W459" s="84"/>
      <c r="X459" s="84"/>
      <c r="Y459" s="85"/>
      <c r="AT459" s="18" t="s">
        <v>419</v>
      </c>
      <c r="AU459" s="18" t="s">
        <v>88</v>
      </c>
    </row>
    <row r="460" s="11" customFormat="1" ht="22.8" customHeight="1">
      <c r="B460" s="201"/>
      <c r="C460" s="202"/>
      <c r="D460" s="203" t="s">
        <v>77</v>
      </c>
      <c r="E460" s="216" t="s">
        <v>532</v>
      </c>
      <c r="F460" s="216" t="s">
        <v>533</v>
      </c>
      <c r="G460" s="202"/>
      <c r="H460" s="202"/>
      <c r="I460" s="205"/>
      <c r="J460" s="205"/>
      <c r="K460" s="217">
        <f>BK460</f>
        <v>0</v>
      </c>
      <c r="L460" s="202"/>
      <c r="M460" s="207"/>
      <c r="N460" s="208"/>
      <c r="O460" s="209"/>
      <c r="P460" s="209"/>
      <c r="Q460" s="210">
        <f>SUM(Q461:Q463)</f>
        <v>0</v>
      </c>
      <c r="R460" s="210">
        <f>SUM(R461:R463)</f>
        <v>0</v>
      </c>
      <c r="S460" s="209"/>
      <c r="T460" s="211">
        <f>SUM(T461:T463)</f>
        <v>0</v>
      </c>
      <c r="U460" s="209"/>
      <c r="V460" s="211">
        <f>SUM(V461:V463)</f>
        <v>0</v>
      </c>
      <c r="W460" s="209"/>
      <c r="X460" s="211">
        <f>SUM(X461:X463)</f>
        <v>0</v>
      </c>
      <c r="Y460" s="212"/>
      <c r="AR460" s="213" t="s">
        <v>86</v>
      </c>
      <c r="AT460" s="214" t="s">
        <v>77</v>
      </c>
      <c r="AU460" s="214" t="s">
        <v>86</v>
      </c>
      <c r="AY460" s="213" t="s">
        <v>183</v>
      </c>
      <c r="BK460" s="215">
        <f>SUM(BK461:BK463)</f>
        <v>0</v>
      </c>
    </row>
    <row r="461" s="1" customFormat="1" ht="24" customHeight="1">
      <c r="B461" s="39"/>
      <c r="C461" s="218" t="s">
        <v>813</v>
      </c>
      <c r="D461" s="260" t="s">
        <v>185</v>
      </c>
      <c r="E461" s="219" t="s">
        <v>535</v>
      </c>
      <c r="F461" s="220" t="s">
        <v>536</v>
      </c>
      <c r="G461" s="221" t="s">
        <v>416</v>
      </c>
      <c r="H461" s="222">
        <v>648.375</v>
      </c>
      <c r="I461" s="223"/>
      <c r="J461" s="223"/>
      <c r="K461" s="224">
        <f>ROUND(P461*H461,2)</f>
        <v>0</v>
      </c>
      <c r="L461" s="220" t="s">
        <v>189</v>
      </c>
      <c r="M461" s="44"/>
      <c r="N461" s="225" t="s">
        <v>20</v>
      </c>
      <c r="O461" s="226" t="s">
        <v>47</v>
      </c>
      <c r="P461" s="227">
        <f>I461+J461</f>
        <v>0</v>
      </c>
      <c r="Q461" s="227">
        <f>ROUND(I461*H461,2)</f>
        <v>0</v>
      </c>
      <c r="R461" s="227">
        <f>ROUND(J461*H461,2)</f>
        <v>0</v>
      </c>
      <c r="S461" s="84"/>
      <c r="T461" s="228">
        <f>S461*H461</f>
        <v>0</v>
      </c>
      <c r="U461" s="228">
        <v>0</v>
      </c>
      <c r="V461" s="228">
        <f>U461*H461</f>
        <v>0</v>
      </c>
      <c r="W461" s="228">
        <v>0</v>
      </c>
      <c r="X461" s="228">
        <f>W461*H461</f>
        <v>0</v>
      </c>
      <c r="Y461" s="229" t="s">
        <v>20</v>
      </c>
      <c r="AR461" s="230" t="s">
        <v>129</v>
      </c>
      <c r="AT461" s="230" t="s">
        <v>185</v>
      </c>
      <c r="AU461" s="230" t="s">
        <v>88</v>
      </c>
      <c r="AY461" s="18" t="s">
        <v>183</v>
      </c>
      <c r="BE461" s="231">
        <f>IF(O461="základní",K461,0)</f>
        <v>0</v>
      </c>
      <c r="BF461" s="231">
        <f>IF(O461="snížená",K461,0)</f>
        <v>0</v>
      </c>
      <c r="BG461" s="231">
        <f>IF(O461="zákl. přenesená",K461,0)</f>
        <v>0</v>
      </c>
      <c r="BH461" s="231">
        <f>IF(O461="sníž. přenesená",K461,0)</f>
        <v>0</v>
      </c>
      <c r="BI461" s="231">
        <f>IF(O461="nulová",K461,0)</f>
        <v>0</v>
      </c>
      <c r="BJ461" s="18" t="s">
        <v>86</v>
      </c>
      <c r="BK461" s="231">
        <f>ROUND(P461*H461,2)</f>
        <v>0</v>
      </c>
      <c r="BL461" s="18" t="s">
        <v>129</v>
      </c>
      <c r="BM461" s="230" t="s">
        <v>537</v>
      </c>
    </row>
    <row r="462" s="1" customFormat="1">
      <c r="B462" s="39"/>
      <c r="C462" s="40"/>
      <c r="D462" s="232" t="s">
        <v>191</v>
      </c>
      <c r="E462" s="40"/>
      <c r="F462" s="233" t="s">
        <v>538</v>
      </c>
      <c r="G462" s="40"/>
      <c r="H462" s="40"/>
      <c r="I462" s="138"/>
      <c r="J462" s="138"/>
      <c r="K462" s="40"/>
      <c r="L462" s="40"/>
      <c r="M462" s="44"/>
      <c r="N462" s="234"/>
      <c r="O462" s="84"/>
      <c r="P462" s="84"/>
      <c r="Q462" s="84"/>
      <c r="R462" s="84"/>
      <c r="S462" s="84"/>
      <c r="T462" s="84"/>
      <c r="U462" s="84"/>
      <c r="V462" s="84"/>
      <c r="W462" s="84"/>
      <c r="X462" s="84"/>
      <c r="Y462" s="85"/>
      <c r="AT462" s="18" t="s">
        <v>191</v>
      </c>
      <c r="AU462" s="18" t="s">
        <v>88</v>
      </c>
    </row>
    <row r="463" s="1" customFormat="1">
      <c r="B463" s="39"/>
      <c r="C463" s="40"/>
      <c r="D463" s="232" t="s">
        <v>193</v>
      </c>
      <c r="E463" s="40"/>
      <c r="F463" s="235" t="s">
        <v>539</v>
      </c>
      <c r="G463" s="40"/>
      <c r="H463" s="40"/>
      <c r="I463" s="138"/>
      <c r="J463" s="138"/>
      <c r="K463" s="40"/>
      <c r="L463" s="40"/>
      <c r="M463" s="44"/>
      <c r="N463" s="295"/>
      <c r="O463" s="296"/>
      <c r="P463" s="296"/>
      <c r="Q463" s="296"/>
      <c r="R463" s="296"/>
      <c r="S463" s="296"/>
      <c r="T463" s="296"/>
      <c r="U463" s="296"/>
      <c r="V463" s="296"/>
      <c r="W463" s="296"/>
      <c r="X463" s="296"/>
      <c r="Y463" s="297"/>
      <c r="AT463" s="18" t="s">
        <v>193</v>
      </c>
      <c r="AU463" s="18" t="s">
        <v>88</v>
      </c>
    </row>
    <row r="464" s="1" customFormat="1" ht="6.96" customHeight="1">
      <c r="B464" s="59"/>
      <c r="C464" s="60"/>
      <c r="D464" s="60"/>
      <c r="E464" s="60"/>
      <c r="F464" s="60"/>
      <c r="G464" s="60"/>
      <c r="H464" s="60"/>
      <c r="I464" s="165"/>
      <c r="J464" s="165"/>
      <c r="K464" s="60"/>
      <c r="L464" s="60"/>
      <c r="M464" s="44"/>
    </row>
  </sheetData>
  <sheetProtection sheet="1" autoFilter="0" formatColumns="0" formatRows="0" objects="1" scenarios="1" spinCount="100000" saltValue="nLZZddt3oxUpa+vD4z7gq1ex8l4mKjAlai+WWIYKHCDHYKqBeBJ5mdO8lfunVJN0MU3xOxN++dKwJ7CONs+vYg==" hashValue="Zg7ILkfIIKGbEuChJyaedXVSAdLj2xOvcph7xiFfVchrWieUd2oW1XoakKek+16MX+K7pzs5YH9LCTcT6igf2g==" algorithmName="SHA-512" password="CC35"/>
  <autoFilter ref="C85:L463"/>
  <mergeCells count="9">
    <mergeCell ref="E7:H7"/>
    <mergeCell ref="E9:H9"/>
    <mergeCell ref="E18:H18"/>
    <mergeCell ref="E27:H27"/>
    <mergeCell ref="E50:H50"/>
    <mergeCell ref="E52:H52"/>
    <mergeCell ref="E76:H76"/>
    <mergeCell ref="E78:H78"/>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97</v>
      </c>
      <c r="AZ2" s="130" t="s">
        <v>540</v>
      </c>
      <c r="BA2" s="130" t="s">
        <v>20</v>
      </c>
      <c r="BB2" s="130" t="s">
        <v>20</v>
      </c>
      <c r="BC2" s="130" t="s">
        <v>814</v>
      </c>
      <c r="BD2" s="130" t="s">
        <v>88</v>
      </c>
    </row>
    <row r="3" ht="6.96" customHeight="1">
      <c r="B3" s="131"/>
      <c r="C3" s="132"/>
      <c r="D3" s="132"/>
      <c r="E3" s="132"/>
      <c r="F3" s="132"/>
      <c r="G3" s="132"/>
      <c r="H3" s="132"/>
      <c r="I3" s="133"/>
      <c r="J3" s="133"/>
      <c r="K3" s="132"/>
      <c r="L3" s="132"/>
      <c r="M3" s="21"/>
      <c r="AT3" s="18" t="s">
        <v>88</v>
      </c>
      <c r="AZ3" s="130" t="s">
        <v>543</v>
      </c>
      <c r="BA3" s="130" t="s">
        <v>20</v>
      </c>
      <c r="BB3" s="130" t="s">
        <v>20</v>
      </c>
      <c r="BC3" s="130" t="s">
        <v>808</v>
      </c>
      <c r="BD3" s="130" t="s">
        <v>88</v>
      </c>
    </row>
    <row r="4" ht="24.96" customHeight="1">
      <c r="B4" s="21"/>
      <c r="D4" s="134" t="s">
        <v>123</v>
      </c>
      <c r="M4" s="21"/>
      <c r="N4" s="135" t="s">
        <v>11</v>
      </c>
      <c r="AT4" s="18" t="s">
        <v>4</v>
      </c>
      <c r="AZ4" s="130" t="s">
        <v>544</v>
      </c>
      <c r="BA4" s="130" t="s">
        <v>20</v>
      </c>
      <c r="BB4" s="130" t="s">
        <v>20</v>
      </c>
      <c r="BC4" s="130" t="s">
        <v>230</v>
      </c>
      <c r="BD4" s="130" t="s">
        <v>88</v>
      </c>
    </row>
    <row r="5" ht="6.96" customHeight="1">
      <c r="B5" s="21"/>
      <c r="M5" s="21"/>
      <c r="AZ5" s="130" t="s">
        <v>545</v>
      </c>
      <c r="BA5" s="130" t="s">
        <v>20</v>
      </c>
      <c r="BB5" s="130" t="s">
        <v>20</v>
      </c>
      <c r="BC5" s="130" t="s">
        <v>129</v>
      </c>
      <c r="BD5" s="130" t="s">
        <v>88</v>
      </c>
    </row>
    <row r="6" ht="12" customHeight="1">
      <c r="B6" s="21"/>
      <c r="D6" s="136" t="s">
        <v>17</v>
      </c>
      <c r="M6" s="21"/>
      <c r="AZ6" s="130" t="s">
        <v>546</v>
      </c>
      <c r="BA6" s="130" t="s">
        <v>20</v>
      </c>
      <c r="BB6" s="130" t="s">
        <v>20</v>
      </c>
      <c r="BC6" s="130" t="s">
        <v>86</v>
      </c>
      <c r="BD6" s="130" t="s">
        <v>88</v>
      </c>
    </row>
    <row r="7" ht="16.5" customHeight="1">
      <c r="B7" s="21"/>
      <c r="E7" s="137" t="str">
        <f>'Rekapitulace stavby'!K6</f>
        <v>Trnávka,Trnava u Zlína, dílčí úpravy toku</v>
      </c>
      <c r="F7" s="136"/>
      <c r="G7" s="136"/>
      <c r="H7" s="136"/>
      <c r="M7" s="21"/>
    </row>
    <row r="8" s="1" customFormat="1" ht="12" customHeight="1">
      <c r="B8" s="44"/>
      <c r="D8" s="136" t="s">
        <v>132</v>
      </c>
      <c r="I8" s="138"/>
      <c r="J8" s="138"/>
      <c r="M8" s="44"/>
    </row>
    <row r="9" s="1" customFormat="1" ht="36.96" customHeight="1">
      <c r="B9" s="44"/>
      <c r="E9" s="139" t="s">
        <v>815</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16.5" customHeight="1">
      <c r="B27" s="144"/>
      <c r="E27" s="145" t="s">
        <v>20</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ROUND(K84,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ROUND((SUM(BE84:BE150)),  2)</f>
        <v>0</v>
      </c>
      <c r="I35" s="154">
        <v>0.20999999999999999</v>
      </c>
      <c r="J35" s="138"/>
      <c r="K35" s="148">
        <f>ROUND(((SUM(BE84:BE150))*I35),  2)</f>
        <v>0</v>
      </c>
      <c r="M35" s="44"/>
    </row>
    <row r="36" s="1" customFormat="1" ht="14.4" customHeight="1">
      <c r="B36" s="44"/>
      <c r="E36" s="136" t="s">
        <v>48</v>
      </c>
      <c r="F36" s="148">
        <f>ROUND((SUM(BF84:BF150)),  2)</f>
        <v>0</v>
      </c>
      <c r="I36" s="154">
        <v>0.14999999999999999</v>
      </c>
      <c r="J36" s="138"/>
      <c r="K36" s="148">
        <f>ROUND(((SUM(BF84:BF150))*I36),  2)</f>
        <v>0</v>
      </c>
      <c r="M36" s="44"/>
    </row>
    <row r="37" hidden="1" s="1" customFormat="1" ht="14.4" customHeight="1">
      <c r="B37" s="44"/>
      <c r="E37" s="136" t="s">
        <v>49</v>
      </c>
      <c r="F37" s="148">
        <f>ROUND((SUM(BG84:BG150)),  2)</f>
        <v>0</v>
      </c>
      <c r="I37" s="154">
        <v>0.20999999999999999</v>
      </c>
      <c r="J37" s="138"/>
      <c r="K37" s="148">
        <f>0</f>
        <v>0</v>
      </c>
      <c r="M37" s="44"/>
    </row>
    <row r="38" hidden="1" s="1" customFormat="1" ht="14.4" customHeight="1">
      <c r="B38" s="44"/>
      <c r="E38" s="136" t="s">
        <v>50</v>
      </c>
      <c r="F38" s="148">
        <f>ROUND((SUM(BH84:BH150)),  2)</f>
        <v>0</v>
      </c>
      <c r="I38" s="154">
        <v>0.14999999999999999</v>
      </c>
      <c r="J38" s="138"/>
      <c r="K38" s="148">
        <f>0</f>
        <v>0</v>
      </c>
      <c r="M38" s="44"/>
    </row>
    <row r="39" hidden="1" s="1" customFormat="1" ht="14.4" customHeight="1">
      <c r="B39" s="44"/>
      <c r="E39" s="136" t="s">
        <v>51</v>
      </c>
      <c r="F39" s="148">
        <f>ROUND((SUM(BI84:BI150)),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18030-33XT-DM-SO02a - Kácení - SO 02</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Q84</f>
        <v>0</v>
      </c>
      <c r="J61" s="176">
        <f>R84</f>
        <v>0</v>
      </c>
      <c r="K61" s="102">
        <f>K84</f>
        <v>0</v>
      </c>
      <c r="L61" s="40"/>
      <c r="M61" s="44"/>
      <c r="AU61" s="18" t="s">
        <v>157</v>
      </c>
    </row>
    <row r="62" s="8" customFormat="1" ht="24.96" customHeight="1">
      <c r="B62" s="177"/>
      <c r="C62" s="178"/>
      <c r="D62" s="179" t="s">
        <v>158</v>
      </c>
      <c r="E62" s="180"/>
      <c r="F62" s="180"/>
      <c r="G62" s="180"/>
      <c r="H62" s="180"/>
      <c r="I62" s="181">
        <f>Q85</f>
        <v>0</v>
      </c>
      <c r="J62" s="181">
        <f>R85</f>
        <v>0</v>
      </c>
      <c r="K62" s="182">
        <f>K85</f>
        <v>0</v>
      </c>
      <c r="L62" s="178"/>
      <c r="M62" s="183"/>
    </row>
    <row r="63" s="9" customFormat="1" ht="19.92" customHeight="1">
      <c r="B63" s="184"/>
      <c r="C63" s="185"/>
      <c r="D63" s="186" t="s">
        <v>159</v>
      </c>
      <c r="E63" s="187"/>
      <c r="F63" s="187"/>
      <c r="G63" s="187"/>
      <c r="H63" s="187"/>
      <c r="I63" s="188">
        <f>Q86</f>
        <v>0</v>
      </c>
      <c r="J63" s="188">
        <f>R86</f>
        <v>0</v>
      </c>
      <c r="K63" s="189">
        <f>K86</f>
        <v>0</v>
      </c>
      <c r="L63" s="185"/>
      <c r="M63" s="190"/>
    </row>
    <row r="64" s="9" customFormat="1" ht="19.92" customHeight="1">
      <c r="B64" s="184"/>
      <c r="C64" s="185"/>
      <c r="D64" s="186" t="s">
        <v>162</v>
      </c>
      <c r="E64" s="187"/>
      <c r="F64" s="187"/>
      <c r="G64" s="187"/>
      <c r="H64" s="187"/>
      <c r="I64" s="188">
        <f>Q147</f>
        <v>0</v>
      </c>
      <c r="J64" s="188">
        <f>R147</f>
        <v>0</v>
      </c>
      <c r="K64" s="189">
        <f>K147</f>
        <v>0</v>
      </c>
      <c r="L64" s="185"/>
      <c r="M64" s="190"/>
    </row>
    <row r="65" s="1" customFormat="1" ht="21.84" customHeight="1">
      <c r="B65" s="39"/>
      <c r="C65" s="40"/>
      <c r="D65" s="40"/>
      <c r="E65" s="40"/>
      <c r="F65" s="40"/>
      <c r="G65" s="40"/>
      <c r="H65" s="40"/>
      <c r="I65" s="138"/>
      <c r="J65" s="138"/>
      <c r="K65" s="40"/>
      <c r="L65" s="40"/>
      <c r="M65" s="44"/>
    </row>
    <row r="66" s="1" customFormat="1" ht="6.96" customHeight="1">
      <c r="B66" s="59"/>
      <c r="C66" s="60"/>
      <c r="D66" s="60"/>
      <c r="E66" s="60"/>
      <c r="F66" s="60"/>
      <c r="G66" s="60"/>
      <c r="H66" s="60"/>
      <c r="I66" s="165"/>
      <c r="J66" s="165"/>
      <c r="K66" s="60"/>
      <c r="L66" s="60"/>
      <c r="M66" s="44"/>
    </row>
    <row r="70" s="1" customFormat="1" ht="6.96" customHeight="1">
      <c r="B70" s="61"/>
      <c r="C70" s="62"/>
      <c r="D70" s="62"/>
      <c r="E70" s="62"/>
      <c r="F70" s="62"/>
      <c r="G70" s="62"/>
      <c r="H70" s="62"/>
      <c r="I70" s="168"/>
      <c r="J70" s="168"/>
      <c r="K70" s="62"/>
      <c r="L70" s="62"/>
      <c r="M70" s="44"/>
    </row>
    <row r="71" s="1" customFormat="1" ht="24.96" customHeight="1">
      <c r="B71" s="39"/>
      <c r="C71" s="24" t="s">
        <v>163</v>
      </c>
      <c r="D71" s="40"/>
      <c r="E71" s="40"/>
      <c r="F71" s="40"/>
      <c r="G71" s="40"/>
      <c r="H71" s="40"/>
      <c r="I71" s="138"/>
      <c r="J71" s="138"/>
      <c r="K71" s="40"/>
      <c r="L71" s="40"/>
      <c r="M71" s="44"/>
    </row>
    <row r="72" s="1" customFormat="1" ht="6.96" customHeight="1">
      <c r="B72" s="39"/>
      <c r="C72" s="40"/>
      <c r="D72" s="40"/>
      <c r="E72" s="40"/>
      <c r="F72" s="40"/>
      <c r="G72" s="40"/>
      <c r="H72" s="40"/>
      <c r="I72" s="138"/>
      <c r="J72" s="138"/>
      <c r="K72" s="40"/>
      <c r="L72" s="40"/>
      <c r="M72" s="44"/>
    </row>
    <row r="73" s="1" customFormat="1" ht="12" customHeight="1">
      <c r="B73" s="39"/>
      <c r="C73" s="33" t="s">
        <v>17</v>
      </c>
      <c r="D73" s="40"/>
      <c r="E73" s="40"/>
      <c r="F73" s="40"/>
      <c r="G73" s="40"/>
      <c r="H73" s="40"/>
      <c r="I73" s="138"/>
      <c r="J73" s="138"/>
      <c r="K73" s="40"/>
      <c r="L73" s="40"/>
      <c r="M73" s="44"/>
    </row>
    <row r="74" s="1" customFormat="1" ht="16.5" customHeight="1">
      <c r="B74" s="39"/>
      <c r="C74" s="40"/>
      <c r="D74" s="40"/>
      <c r="E74" s="169" t="str">
        <f>E7</f>
        <v>Trnávka,Trnava u Zlína, dílčí úpravy toku</v>
      </c>
      <c r="F74" s="33"/>
      <c r="G74" s="33"/>
      <c r="H74" s="33"/>
      <c r="I74" s="138"/>
      <c r="J74" s="138"/>
      <c r="K74" s="40"/>
      <c r="L74" s="40"/>
      <c r="M74" s="44"/>
    </row>
    <row r="75" s="1" customFormat="1" ht="12" customHeight="1">
      <c r="B75" s="39"/>
      <c r="C75" s="33" t="s">
        <v>132</v>
      </c>
      <c r="D75" s="40"/>
      <c r="E75" s="40"/>
      <c r="F75" s="40"/>
      <c r="G75" s="40"/>
      <c r="H75" s="40"/>
      <c r="I75" s="138"/>
      <c r="J75" s="138"/>
      <c r="K75" s="40"/>
      <c r="L75" s="40"/>
      <c r="M75" s="44"/>
    </row>
    <row r="76" s="1" customFormat="1" ht="16.5" customHeight="1">
      <c r="B76" s="39"/>
      <c r="C76" s="40"/>
      <c r="D76" s="40"/>
      <c r="E76" s="69" t="str">
        <f>E9</f>
        <v>18030-33XT-DM-SO02a - Kácení - SO 02</v>
      </c>
      <c r="F76" s="40"/>
      <c r="G76" s="40"/>
      <c r="H76" s="40"/>
      <c r="I76" s="138"/>
      <c r="J76" s="138"/>
      <c r="K76" s="40"/>
      <c r="L76" s="40"/>
      <c r="M76" s="44"/>
    </row>
    <row r="77" s="1" customFormat="1" ht="6.96" customHeight="1">
      <c r="B77" s="39"/>
      <c r="C77" s="40"/>
      <c r="D77" s="40"/>
      <c r="E77" s="40"/>
      <c r="F77" s="40"/>
      <c r="G77" s="40"/>
      <c r="H77" s="40"/>
      <c r="I77" s="138"/>
      <c r="J77" s="138"/>
      <c r="K77" s="40"/>
      <c r="L77" s="40"/>
      <c r="M77" s="44"/>
    </row>
    <row r="78" s="1" customFormat="1" ht="12" customHeight="1">
      <c r="B78" s="39"/>
      <c r="C78" s="33" t="s">
        <v>22</v>
      </c>
      <c r="D78" s="40"/>
      <c r="E78" s="40"/>
      <c r="F78" s="28" t="str">
        <f>F12</f>
        <v>k.ú. Trnava u Zlína</v>
      </c>
      <c r="G78" s="40"/>
      <c r="H78" s="40"/>
      <c r="I78" s="141" t="s">
        <v>24</v>
      </c>
      <c r="J78" s="143" t="str">
        <f>IF(J12="","",J12)</f>
        <v>16. 9. 2019</v>
      </c>
      <c r="K78" s="40"/>
      <c r="L78" s="40"/>
      <c r="M78" s="44"/>
    </row>
    <row r="79" s="1" customFormat="1" ht="6.96" customHeight="1">
      <c r="B79" s="39"/>
      <c r="C79" s="40"/>
      <c r="D79" s="40"/>
      <c r="E79" s="40"/>
      <c r="F79" s="40"/>
      <c r="G79" s="40"/>
      <c r="H79" s="40"/>
      <c r="I79" s="138"/>
      <c r="J79" s="138"/>
      <c r="K79" s="40"/>
      <c r="L79" s="40"/>
      <c r="M79" s="44"/>
    </row>
    <row r="80" s="1" customFormat="1" ht="27.9" customHeight="1">
      <c r="B80" s="39"/>
      <c r="C80" s="33" t="s">
        <v>26</v>
      </c>
      <c r="D80" s="40"/>
      <c r="E80" s="40"/>
      <c r="F80" s="28" t="str">
        <f>E15</f>
        <v>Povodí Moravy, s.p.</v>
      </c>
      <c r="G80" s="40"/>
      <c r="H80" s="40"/>
      <c r="I80" s="141" t="s">
        <v>34</v>
      </c>
      <c r="J80" s="170" t="str">
        <f>E21</f>
        <v>Regioprojekt Brno, s.r.o</v>
      </c>
      <c r="K80" s="40"/>
      <c r="L80" s="40"/>
      <c r="M80" s="44"/>
    </row>
    <row r="81" s="1" customFormat="1" ht="15.15" customHeight="1">
      <c r="B81" s="39"/>
      <c r="C81" s="33" t="s">
        <v>32</v>
      </c>
      <c r="D81" s="40"/>
      <c r="E81" s="40"/>
      <c r="F81" s="28" t="str">
        <f>IF(E18="","",E18)</f>
        <v>Vyplň údaj</v>
      </c>
      <c r="G81" s="40"/>
      <c r="H81" s="40"/>
      <c r="I81" s="141" t="s">
        <v>38</v>
      </c>
      <c r="J81" s="170" t="str">
        <f>E24</f>
        <v>Ing. Michal Doubek</v>
      </c>
      <c r="K81" s="40"/>
      <c r="L81" s="40"/>
      <c r="M81" s="44"/>
    </row>
    <row r="82" s="1" customFormat="1" ht="10.32" customHeight="1">
      <c r="B82" s="39"/>
      <c r="C82" s="40"/>
      <c r="D82" s="40"/>
      <c r="E82" s="40"/>
      <c r="F82" s="40"/>
      <c r="G82" s="40"/>
      <c r="H82" s="40"/>
      <c r="I82" s="138"/>
      <c r="J82" s="138"/>
      <c r="K82" s="40"/>
      <c r="L82" s="40"/>
      <c r="M82" s="44"/>
    </row>
    <row r="83" s="10" customFormat="1" ht="29.28" customHeight="1">
      <c r="B83" s="191"/>
      <c r="C83" s="192" t="s">
        <v>164</v>
      </c>
      <c r="D83" s="193" t="s">
        <v>61</v>
      </c>
      <c r="E83" s="193" t="s">
        <v>57</v>
      </c>
      <c r="F83" s="193" t="s">
        <v>58</v>
      </c>
      <c r="G83" s="193" t="s">
        <v>165</v>
      </c>
      <c r="H83" s="193" t="s">
        <v>166</v>
      </c>
      <c r="I83" s="194" t="s">
        <v>167</v>
      </c>
      <c r="J83" s="194" t="s">
        <v>168</v>
      </c>
      <c r="K83" s="193" t="s">
        <v>156</v>
      </c>
      <c r="L83" s="195" t="s">
        <v>169</v>
      </c>
      <c r="M83" s="196"/>
      <c r="N83" s="92" t="s">
        <v>20</v>
      </c>
      <c r="O83" s="93" t="s">
        <v>46</v>
      </c>
      <c r="P83" s="93" t="s">
        <v>170</v>
      </c>
      <c r="Q83" s="93" t="s">
        <v>171</v>
      </c>
      <c r="R83" s="93" t="s">
        <v>172</v>
      </c>
      <c r="S83" s="93" t="s">
        <v>173</v>
      </c>
      <c r="T83" s="93" t="s">
        <v>174</v>
      </c>
      <c r="U83" s="93" t="s">
        <v>175</v>
      </c>
      <c r="V83" s="93" t="s">
        <v>176</v>
      </c>
      <c r="W83" s="93" t="s">
        <v>177</v>
      </c>
      <c r="X83" s="93" t="s">
        <v>178</v>
      </c>
      <c r="Y83" s="94" t="s">
        <v>179</v>
      </c>
    </row>
    <row r="84" s="1" customFormat="1" ht="22.8" customHeight="1">
      <c r="B84" s="39"/>
      <c r="C84" s="99" t="s">
        <v>180</v>
      </c>
      <c r="D84" s="40"/>
      <c r="E84" s="40"/>
      <c r="F84" s="40"/>
      <c r="G84" s="40"/>
      <c r="H84" s="40"/>
      <c r="I84" s="138"/>
      <c r="J84" s="138"/>
      <c r="K84" s="197">
        <f>BK84</f>
        <v>0</v>
      </c>
      <c r="L84" s="40"/>
      <c r="M84" s="44"/>
      <c r="N84" s="95"/>
      <c r="O84" s="96"/>
      <c r="P84" s="96"/>
      <c r="Q84" s="198">
        <f>Q85</f>
        <v>0</v>
      </c>
      <c r="R84" s="198">
        <f>R85</f>
        <v>0</v>
      </c>
      <c r="S84" s="96"/>
      <c r="T84" s="199">
        <f>T85</f>
        <v>0</v>
      </c>
      <c r="U84" s="96"/>
      <c r="V84" s="199">
        <f>V85</f>
        <v>0.055980000000000009</v>
      </c>
      <c r="W84" s="96"/>
      <c r="X84" s="199">
        <f>X85</f>
        <v>0</v>
      </c>
      <c r="Y84" s="97"/>
      <c r="AT84" s="18" t="s">
        <v>77</v>
      </c>
      <c r="AU84" s="18" t="s">
        <v>157</v>
      </c>
      <c r="BK84" s="200">
        <f>BK85</f>
        <v>0</v>
      </c>
    </row>
    <row r="85" s="11" customFormat="1" ht="25.92" customHeight="1">
      <c r="B85" s="201"/>
      <c r="C85" s="202"/>
      <c r="D85" s="203" t="s">
        <v>77</v>
      </c>
      <c r="E85" s="204" t="s">
        <v>181</v>
      </c>
      <c r="F85" s="204" t="s">
        <v>182</v>
      </c>
      <c r="G85" s="202"/>
      <c r="H85" s="202"/>
      <c r="I85" s="205"/>
      <c r="J85" s="205"/>
      <c r="K85" s="206">
        <f>BK85</f>
        <v>0</v>
      </c>
      <c r="L85" s="202"/>
      <c r="M85" s="207"/>
      <c r="N85" s="208"/>
      <c r="O85" s="209"/>
      <c r="P85" s="209"/>
      <c r="Q85" s="210">
        <f>Q86+Q147</f>
        <v>0</v>
      </c>
      <c r="R85" s="210">
        <f>R86+R147</f>
        <v>0</v>
      </c>
      <c r="S85" s="209"/>
      <c r="T85" s="211">
        <f>T86+T147</f>
        <v>0</v>
      </c>
      <c r="U85" s="209"/>
      <c r="V85" s="211">
        <f>V86+V147</f>
        <v>0.055980000000000009</v>
      </c>
      <c r="W85" s="209"/>
      <c r="X85" s="211">
        <f>X86+X147</f>
        <v>0</v>
      </c>
      <c r="Y85" s="212"/>
      <c r="AR85" s="213" t="s">
        <v>86</v>
      </c>
      <c r="AT85" s="214" t="s">
        <v>77</v>
      </c>
      <c r="AU85" s="214" t="s">
        <v>78</v>
      </c>
      <c r="AY85" s="213" t="s">
        <v>183</v>
      </c>
      <c r="BK85" s="215">
        <f>BK86+BK147</f>
        <v>0</v>
      </c>
    </row>
    <row r="86" s="11" customFormat="1" ht="22.8" customHeight="1">
      <c r="B86" s="201"/>
      <c r="C86" s="202"/>
      <c r="D86" s="203" t="s">
        <v>77</v>
      </c>
      <c r="E86" s="216" t="s">
        <v>86</v>
      </c>
      <c r="F86" s="216" t="s">
        <v>184</v>
      </c>
      <c r="G86" s="202"/>
      <c r="H86" s="202"/>
      <c r="I86" s="205"/>
      <c r="J86" s="205"/>
      <c r="K86" s="217">
        <f>BK86</f>
        <v>0</v>
      </c>
      <c r="L86" s="202"/>
      <c r="M86" s="207"/>
      <c r="N86" s="208"/>
      <c r="O86" s="209"/>
      <c r="P86" s="209"/>
      <c r="Q86" s="210">
        <f>SUM(Q87:Q146)</f>
        <v>0</v>
      </c>
      <c r="R86" s="210">
        <f>SUM(R87:R146)</f>
        <v>0</v>
      </c>
      <c r="S86" s="209"/>
      <c r="T86" s="211">
        <f>SUM(T87:T146)</f>
        <v>0</v>
      </c>
      <c r="U86" s="209"/>
      <c r="V86" s="211">
        <f>SUM(V87:V146)</f>
        <v>0.055980000000000009</v>
      </c>
      <c r="W86" s="209"/>
      <c r="X86" s="211">
        <f>SUM(X87:X146)</f>
        <v>0</v>
      </c>
      <c r="Y86" s="212"/>
      <c r="AR86" s="213" t="s">
        <v>86</v>
      </c>
      <c r="AT86" s="214" t="s">
        <v>77</v>
      </c>
      <c r="AU86" s="214" t="s">
        <v>86</v>
      </c>
      <c r="AY86" s="213" t="s">
        <v>183</v>
      </c>
      <c r="BK86" s="215">
        <f>SUM(BK87:BK146)</f>
        <v>0</v>
      </c>
    </row>
    <row r="87" s="1" customFormat="1" ht="24" customHeight="1">
      <c r="B87" s="39"/>
      <c r="C87" s="218" t="s">
        <v>86</v>
      </c>
      <c r="D87" s="218" t="s">
        <v>185</v>
      </c>
      <c r="E87" s="219" t="s">
        <v>548</v>
      </c>
      <c r="F87" s="220" t="s">
        <v>549</v>
      </c>
      <c r="G87" s="221" t="s">
        <v>367</v>
      </c>
      <c r="H87" s="222">
        <v>240</v>
      </c>
      <c r="I87" s="223"/>
      <c r="J87" s="223"/>
      <c r="K87" s="224">
        <f>ROUND(P87*H87,2)</f>
        <v>0</v>
      </c>
      <c r="L87" s="220" t="s">
        <v>189</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88</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550</v>
      </c>
    </row>
    <row r="88" s="1" customFormat="1">
      <c r="B88" s="39"/>
      <c r="C88" s="40"/>
      <c r="D88" s="232" t="s">
        <v>191</v>
      </c>
      <c r="E88" s="40"/>
      <c r="F88" s="233" t="s">
        <v>551</v>
      </c>
      <c r="G88" s="40"/>
      <c r="H88" s="40"/>
      <c r="I88" s="138"/>
      <c r="J88" s="138"/>
      <c r="K88" s="40"/>
      <c r="L88" s="40"/>
      <c r="M88" s="44"/>
      <c r="N88" s="234"/>
      <c r="O88" s="84"/>
      <c r="P88" s="84"/>
      <c r="Q88" s="84"/>
      <c r="R88" s="84"/>
      <c r="S88" s="84"/>
      <c r="T88" s="84"/>
      <c r="U88" s="84"/>
      <c r="V88" s="84"/>
      <c r="W88" s="84"/>
      <c r="X88" s="84"/>
      <c r="Y88" s="85"/>
      <c r="AT88" s="18" t="s">
        <v>191</v>
      </c>
      <c r="AU88" s="18" t="s">
        <v>88</v>
      </c>
    </row>
    <row r="89" s="1" customFormat="1">
      <c r="B89" s="39"/>
      <c r="C89" s="40"/>
      <c r="D89" s="232" t="s">
        <v>193</v>
      </c>
      <c r="E89" s="40"/>
      <c r="F89" s="235" t="s">
        <v>552</v>
      </c>
      <c r="G89" s="40"/>
      <c r="H89" s="40"/>
      <c r="I89" s="138"/>
      <c r="J89" s="138"/>
      <c r="K89" s="40"/>
      <c r="L89" s="40"/>
      <c r="M89" s="44"/>
      <c r="N89" s="234"/>
      <c r="O89" s="84"/>
      <c r="P89" s="84"/>
      <c r="Q89" s="84"/>
      <c r="R89" s="84"/>
      <c r="S89" s="84"/>
      <c r="T89" s="84"/>
      <c r="U89" s="84"/>
      <c r="V89" s="84"/>
      <c r="W89" s="84"/>
      <c r="X89" s="84"/>
      <c r="Y89" s="85"/>
      <c r="AT89" s="18" t="s">
        <v>193</v>
      </c>
      <c r="AU89" s="18" t="s">
        <v>88</v>
      </c>
    </row>
    <row r="90" s="12" customFormat="1">
      <c r="B90" s="236"/>
      <c r="C90" s="237"/>
      <c r="D90" s="232" t="s">
        <v>195</v>
      </c>
      <c r="E90" s="238" t="s">
        <v>20</v>
      </c>
      <c r="F90" s="239" t="s">
        <v>816</v>
      </c>
      <c r="G90" s="237"/>
      <c r="H90" s="240">
        <v>240</v>
      </c>
      <c r="I90" s="241"/>
      <c r="J90" s="241"/>
      <c r="K90" s="237"/>
      <c r="L90" s="237"/>
      <c r="M90" s="242"/>
      <c r="N90" s="243"/>
      <c r="O90" s="244"/>
      <c r="P90" s="244"/>
      <c r="Q90" s="244"/>
      <c r="R90" s="244"/>
      <c r="S90" s="244"/>
      <c r="T90" s="244"/>
      <c r="U90" s="244"/>
      <c r="V90" s="244"/>
      <c r="W90" s="244"/>
      <c r="X90" s="244"/>
      <c r="Y90" s="245"/>
      <c r="AT90" s="246" t="s">
        <v>195</v>
      </c>
      <c r="AU90" s="246" t="s">
        <v>88</v>
      </c>
      <c r="AV90" s="12" t="s">
        <v>88</v>
      </c>
      <c r="AW90" s="12" t="s">
        <v>5</v>
      </c>
      <c r="AX90" s="12" t="s">
        <v>78</v>
      </c>
      <c r="AY90" s="246" t="s">
        <v>183</v>
      </c>
    </row>
    <row r="91" s="13" customFormat="1">
      <c r="B91" s="247"/>
      <c r="C91" s="248"/>
      <c r="D91" s="232" t="s">
        <v>195</v>
      </c>
      <c r="E91" s="249" t="s">
        <v>540</v>
      </c>
      <c r="F91" s="250" t="s">
        <v>197</v>
      </c>
      <c r="G91" s="248"/>
      <c r="H91" s="251">
        <v>240</v>
      </c>
      <c r="I91" s="252"/>
      <c r="J91" s="252"/>
      <c r="K91" s="248"/>
      <c r="L91" s="248"/>
      <c r="M91" s="253"/>
      <c r="N91" s="254"/>
      <c r="O91" s="255"/>
      <c r="P91" s="255"/>
      <c r="Q91" s="255"/>
      <c r="R91" s="255"/>
      <c r="S91" s="255"/>
      <c r="T91" s="255"/>
      <c r="U91" s="255"/>
      <c r="V91" s="255"/>
      <c r="W91" s="255"/>
      <c r="X91" s="255"/>
      <c r="Y91" s="256"/>
      <c r="AT91" s="257" t="s">
        <v>195</v>
      </c>
      <c r="AU91" s="257" t="s">
        <v>88</v>
      </c>
      <c r="AV91" s="13" t="s">
        <v>129</v>
      </c>
      <c r="AW91" s="13" t="s">
        <v>5</v>
      </c>
      <c r="AX91" s="13" t="s">
        <v>86</v>
      </c>
      <c r="AY91" s="257" t="s">
        <v>183</v>
      </c>
    </row>
    <row r="92" s="1" customFormat="1" ht="24" customHeight="1">
      <c r="B92" s="39"/>
      <c r="C92" s="218" t="s">
        <v>88</v>
      </c>
      <c r="D92" s="260" t="s">
        <v>185</v>
      </c>
      <c r="E92" s="219" t="s">
        <v>554</v>
      </c>
      <c r="F92" s="220" t="s">
        <v>555</v>
      </c>
      <c r="G92" s="221" t="s">
        <v>367</v>
      </c>
      <c r="H92" s="222">
        <v>240</v>
      </c>
      <c r="I92" s="223"/>
      <c r="J92" s="223"/>
      <c r="K92" s="224">
        <f>ROUND(P92*H92,2)</f>
        <v>0</v>
      </c>
      <c r="L92" s="220" t="s">
        <v>189</v>
      </c>
      <c r="M92" s="44"/>
      <c r="N92" s="225" t="s">
        <v>20</v>
      </c>
      <c r="O92" s="226" t="s">
        <v>47</v>
      </c>
      <c r="P92" s="227">
        <f>I92+J92</f>
        <v>0</v>
      </c>
      <c r="Q92" s="227">
        <f>ROUND(I92*H92,2)</f>
        <v>0</v>
      </c>
      <c r="R92" s="227">
        <f>ROUND(J92*H92,2)</f>
        <v>0</v>
      </c>
      <c r="S92" s="84"/>
      <c r="T92" s="228">
        <f>S92*H92</f>
        <v>0</v>
      </c>
      <c r="U92" s="228">
        <v>0.00018000000000000001</v>
      </c>
      <c r="V92" s="228">
        <f>U92*H92</f>
        <v>0.043200000000000002</v>
      </c>
      <c r="W92" s="228">
        <v>0</v>
      </c>
      <c r="X92" s="228">
        <f>W92*H92</f>
        <v>0</v>
      </c>
      <c r="Y92" s="229" t="s">
        <v>20</v>
      </c>
      <c r="AR92" s="230" t="s">
        <v>129</v>
      </c>
      <c r="AT92" s="230" t="s">
        <v>185</v>
      </c>
      <c r="AU92" s="230" t="s">
        <v>88</v>
      </c>
      <c r="AY92" s="18" t="s">
        <v>183</v>
      </c>
      <c r="BE92" s="231">
        <f>IF(O92="základní",K92,0)</f>
        <v>0</v>
      </c>
      <c r="BF92" s="231">
        <f>IF(O92="snížená",K92,0)</f>
        <v>0</v>
      </c>
      <c r="BG92" s="231">
        <f>IF(O92="zákl. přenesená",K92,0)</f>
        <v>0</v>
      </c>
      <c r="BH92" s="231">
        <f>IF(O92="sníž. přenesená",K92,0)</f>
        <v>0</v>
      </c>
      <c r="BI92" s="231">
        <f>IF(O92="nulová",K92,0)</f>
        <v>0</v>
      </c>
      <c r="BJ92" s="18" t="s">
        <v>86</v>
      </c>
      <c r="BK92" s="231">
        <f>ROUND(P92*H92,2)</f>
        <v>0</v>
      </c>
      <c r="BL92" s="18" t="s">
        <v>129</v>
      </c>
      <c r="BM92" s="230" t="s">
        <v>556</v>
      </c>
    </row>
    <row r="93" s="1" customFormat="1">
      <c r="B93" s="39"/>
      <c r="C93" s="40"/>
      <c r="D93" s="232" t="s">
        <v>191</v>
      </c>
      <c r="E93" s="40"/>
      <c r="F93" s="233" t="s">
        <v>557</v>
      </c>
      <c r="G93" s="40"/>
      <c r="H93" s="40"/>
      <c r="I93" s="138"/>
      <c r="J93" s="138"/>
      <c r="K93" s="40"/>
      <c r="L93" s="40"/>
      <c r="M93" s="44"/>
      <c r="N93" s="234"/>
      <c r="O93" s="84"/>
      <c r="P93" s="84"/>
      <c r="Q93" s="84"/>
      <c r="R93" s="84"/>
      <c r="S93" s="84"/>
      <c r="T93" s="84"/>
      <c r="U93" s="84"/>
      <c r="V93" s="84"/>
      <c r="W93" s="84"/>
      <c r="X93" s="84"/>
      <c r="Y93" s="85"/>
      <c r="AT93" s="18" t="s">
        <v>191</v>
      </c>
      <c r="AU93" s="18" t="s">
        <v>88</v>
      </c>
    </row>
    <row r="94" s="1" customFormat="1">
      <c r="B94" s="39"/>
      <c r="C94" s="40"/>
      <c r="D94" s="232" t="s">
        <v>193</v>
      </c>
      <c r="E94" s="40"/>
      <c r="F94" s="235" t="s">
        <v>558</v>
      </c>
      <c r="G94" s="40"/>
      <c r="H94" s="40"/>
      <c r="I94" s="138"/>
      <c r="J94" s="138"/>
      <c r="K94" s="40"/>
      <c r="L94" s="40"/>
      <c r="M94" s="44"/>
      <c r="N94" s="234"/>
      <c r="O94" s="84"/>
      <c r="P94" s="84"/>
      <c r="Q94" s="84"/>
      <c r="R94" s="84"/>
      <c r="S94" s="84"/>
      <c r="T94" s="84"/>
      <c r="U94" s="84"/>
      <c r="V94" s="84"/>
      <c r="W94" s="84"/>
      <c r="X94" s="84"/>
      <c r="Y94" s="85"/>
      <c r="AT94" s="18" t="s">
        <v>193</v>
      </c>
      <c r="AU94" s="18" t="s">
        <v>88</v>
      </c>
    </row>
    <row r="95" s="12" customFormat="1">
      <c r="B95" s="236"/>
      <c r="C95" s="237"/>
      <c r="D95" s="232" t="s">
        <v>195</v>
      </c>
      <c r="E95" s="238" t="s">
        <v>20</v>
      </c>
      <c r="F95" s="239" t="s">
        <v>540</v>
      </c>
      <c r="G95" s="237"/>
      <c r="H95" s="240">
        <v>240</v>
      </c>
      <c r="I95" s="241"/>
      <c r="J95" s="241"/>
      <c r="K95" s="237"/>
      <c r="L95" s="237"/>
      <c r="M95" s="242"/>
      <c r="N95" s="243"/>
      <c r="O95" s="244"/>
      <c r="P95" s="244"/>
      <c r="Q95" s="244"/>
      <c r="R95" s="244"/>
      <c r="S95" s="244"/>
      <c r="T95" s="244"/>
      <c r="U95" s="244"/>
      <c r="V95" s="244"/>
      <c r="W95" s="244"/>
      <c r="X95" s="244"/>
      <c r="Y95" s="245"/>
      <c r="AT95" s="246" t="s">
        <v>195</v>
      </c>
      <c r="AU95" s="246" t="s">
        <v>88</v>
      </c>
      <c r="AV95" s="12" t="s">
        <v>88</v>
      </c>
      <c r="AW95" s="12" t="s">
        <v>5</v>
      </c>
      <c r="AX95" s="12" t="s">
        <v>78</v>
      </c>
      <c r="AY95" s="246" t="s">
        <v>183</v>
      </c>
    </row>
    <row r="96" s="13" customFormat="1">
      <c r="B96" s="247"/>
      <c r="C96" s="248"/>
      <c r="D96" s="232" t="s">
        <v>195</v>
      </c>
      <c r="E96" s="249" t="s">
        <v>20</v>
      </c>
      <c r="F96" s="250" t="s">
        <v>197</v>
      </c>
      <c r="G96" s="248"/>
      <c r="H96" s="251">
        <v>240</v>
      </c>
      <c r="I96" s="252"/>
      <c r="J96" s="252"/>
      <c r="K96" s="248"/>
      <c r="L96" s="248"/>
      <c r="M96" s="253"/>
      <c r="N96" s="254"/>
      <c r="O96" s="255"/>
      <c r="P96" s="255"/>
      <c r="Q96" s="255"/>
      <c r="R96" s="255"/>
      <c r="S96" s="255"/>
      <c r="T96" s="255"/>
      <c r="U96" s="255"/>
      <c r="V96" s="255"/>
      <c r="W96" s="255"/>
      <c r="X96" s="255"/>
      <c r="Y96" s="256"/>
      <c r="AT96" s="257" t="s">
        <v>195</v>
      </c>
      <c r="AU96" s="257" t="s">
        <v>88</v>
      </c>
      <c r="AV96" s="13" t="s">
        <v>129</v>
      </c>
      <c r="AW96" s="13" t="s">
        <v>5</v>
      </c>
      <c r="AX96" s="13" t="s">
        <v>86</v>
      </c>
      <c r="AY96" s="257" t="s">
        <v>183</v>
      </c>
    </row>
    <row r="97" s="1" customFormat="1" ht="24" customHeight="1">
      <c r="B97" s="39"/>
      <c r="C97" s="218" t="s">
        <v>205</v>
      </c>
      <c r="D97" s="260" t="s">
        <v>185</v>
      </c>
      <c r="E97" s="219" t="s">
        <v>564</v>
      </c>
      <c r="F97" s="220" t="s">
        <v>565</v>
      </c>
      <c r="G97" s="221" t="s">
        <v>200</v>
      </c>
      <c r="H97" s="222">
        <v>59</v>
      </c>
      <c r="I97" s="223"/>
      <c r="J97" s="223"/>
      <c r="K97" s="224">
        <f>ROUND(P97*H97,2)</f>
        <v>0</v>
      </c>
      <c r="L97" s="220" t="s">
        <v>189</v>
      </c>
      <c r="M97" s="44"/>
      <c r="N97" s="225" t="s">
        <v>20</v>
      </c>
      <c r="O97" s="226" t="s">
        <v>47</v>
      </c>
      <c r="P97" s="227">
        <f>I97+J97</f>
        <v>0</v>
      </c>
      <c r="Q97" s="227">
        <f>ROUND(I97*H97,2)</f>
        <v>0</v>
      </c>
      <c r="R97" s="227">
        <f>ROUND(J97*H97,2)</f>
        <v>0</v>
      </c>
      <c r="S97" s="84"/>
      <c r="T97" s="228">
        <f>S97*H97</f>
        <v>0</v>
      </c>
      <c r="U97" s="228">
        <v>0.00018000000000000001</v>
      </c>
      <c r="V97" s="228">
        <f>U97*H97</f>
        <v>0.010620000000000001</v>
      </c>
      <c r="W97" s="228">
        <v>0</v>
      </c>
      <c r="X97" s="228">
        <f>W97*H97</f>
        <v>0</v>
      </c>
      <c r="Y97" s="229" t="s">
        <v>20</v>
      </c>
      <c r="AR97" s="230" t="s">
        <v>129</v>
      </c>
      <c r="AT97" s="230" t="s">
        <v>185</v>
      </c>
      <c r="AU97" s="230" t="s">
        <v>88</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566</v>
      </c>
    </row>
    <row r="98" s="1" customFormat="1">
      <c r="B98" s="39"/>
      <c r="C98" s="40"/>
      <c r="D98" s="232" t="s">
        <v>191</v>
      </c>
      <c r="E98" s="40"/>
      <c r="F98" s="233" t="s">
        <v>567</v>
      </c>
      <c r="G98" s="40"/>
      <c r="H98" s="40"/>
      <c r="I98" s="138"/>
      <c r="J98" s="138"/>
      <c r="K98" s="40"/>
      <c r="L98" s="40"/>
      <c r="M98" s="44"/>
      <c r="N98" s="234"/>
      <c r="O98" s="84"/>
      <c r="P98" s="84"/>
      <c r="Q98" s="84"/>
      <c r="R98" s="84"/>
      <c r="S98" s="84"/>
      <c r="T98" s="84"/>
      <c r="U98" s="84"/>
      <c r="V98" s="84"/>
      <c r="W98" s="84"/>
      <c r="X98" s="84"/>
      <c r="Y98" s="85"/>
      <c r="AT98" s="18" t="s">
        <v>191</v>
      </c>
      <c r="AU98" s="18" t="s">
        <v>88</v>
      </c>
    </row>
    <row r="99" s="1" customFormat="1">
      <c r="B99" s="39"/>
      <c r="C99" s="40"/>
      <c r="D99" s="232" t="s">
        <v>193</v>
      </c>
      <c r="E99" s="40"/>
      <c r="F99" s="235" t="s">
        <v>563</v>
      </c>
      <c r="G99" s="40"/>
      <c r="H99" s="40"/>
      <c r="I99" s="138"/>
      <c r="J99" s="138"/>
      <c r="K99" s="40"/>
      <c r="L99" s="40"/>
      <c r="M99" s="44"/>
      <c r="N99" s="234"/>
      <c r="O99" s="84"/>
      <c r="P99" s="84"/>
      <c r="Q99" s="84"/>
      <c r="R99" s="84"/>
      <c r="S99" s="84"/>
      <c r="T99" s="84"/>
      <c r="U99" s="84"/>
      <c r="V99" s="84"/>
      <c r="W99" s="84"/>
      <c r="X99" s="84"/>
      <c r="Y99" s="85"/>
      <c r="AT99" s="18" t="s">
        <v>193</v>
      </c>
      <c r="AU99" s="18" t="s">
        <v>88</v>
      </c>
    </row>
    <row r="100" s="12" customFormat="1">
      <c r="B100" s="236"/>
      <c r="C100" s="237"/>
      <c r="D100" s="232" t="s">
        <v>195</v>
      </c>
      <c r="E100" s="238" t="s">
        <v>20</v>
      </c>
      <c r="F100" s="239" t="s">
        <v>543</v>
      </c>
      <c r="G100" s="237"/>
      <c r="H100" s="240">
        <v>59</v>
      </c>
      <c r="I100" s="241"/>
      <c r="J100" s="241"/>
      <c r="K100" s="237"/>
      <c r="L100" s="237"/>
      <c r="M100" s="242"/>
      <c r="N100" s="243"/>
      <c r="O100" s="244"/>
      <c r="P100" s="244"/>
      <c r="Q100" s="244"/>
      <c r="R100" s="244"/>
      <c r="S100" s="244"/>
      <c r="T100" s="244"/>
      <c r="U100" s="244"/>
      <c r="V100" s="244"/>
      <c r="W100" s="244"/>
      <c r="X100" s="244"/>
      <c r="Y100" s="245"/>
      <c r="AT100" s="246" t="s">
        <v>195</v>
      </c>
      <c r="AU100" s="246" t="s">
        <v>88</v>
      </c>
      <c r="AV100" s="12" t="s">
        <v>88</v>
      </c>
      <c r="AW100" s="12" t="s">
        <v>5</v>
      </c>
      <c r="AX100" s="12" t="s">
        <v>78</v>
      </c>
      <c r="AY100" s="246" t="s">
        <v>183</v>
      </c>
    </row>
    <row r="101" s="13" customFormat="1">
      <c r="B101" s="247"/>
      <c r="C101" s="248"/>
      <c r="D101" s="232" t="s">
        <v>195</v>
      </c>
      <c r="E101" s="249" t="s">
        <v>20</v>
      </c>
      <c r="F101" s="250" t="s">
        <v>197</v>
      </c>
      <c r="G101" s="248"/>
      <c r="H101" s="251">
        <v>59</v>
      </c>
      <c r="I101" s="252"/>
      <c r="J101" s="252"/>
      <c r="K101" s="248"/>
      <c r="L101" s="248"/>
      <c r="M101" s="253"/>
      <c r="N101" s="254"/>
      <c r="O101" s="255"/>
      <c r="P101" s="255"/>
      <c r="Q101" s="255"/>
      <c r="R101" s="255"/>
      <c r="S101" s="255"/>
      <c r="T101" s="255"/>
      <c r="U101" s="255"/>
      <c r="V101" s="255"/>
      <c r="W101" s="255"/>
      <c r="X101" s="255"/>
      <c r="Y101" s="256"/>
      <c r="AT101" s="257" t="s">
        <v>195</v>
      </c>
      <c r="AU101" s="257" t="s">
        <v>88</v>
      </c>
      <c r="AV101" s="13" t="s">
        <v>129</v>
      </c>
      <c r="AW101" s="13" t="s">
        <v>5</v>
      </c>
      <c r="AX101" s="13" t="s">
        <v>86</v>
      </c>
      <c r="AY101" s="257" t="s">
        <v>183</v>
      </c>
    </row>
    <row r="102" s="1" customFormat="1" ht="24" customHeight="1">
      <c r="B102" s="39"/>
      <c r="C102" s="218" t="s">
        <v>129</v>
      </c>
      <c r="D102" s="260" t="s">
        <v>185</v>
      </c>
      <c r="E102" s="219" t="s">
        <v>568</v>
      </c>
      <c r="F102" s="220" t="s">
        <v>569</v>
      </c>
      <c r="G102" s="221" t="s">
        <v>200</v>
      </c>
      <c r="H102" s="222">
        <v>12</v>
      </c>
      <c r="I102" s="223"/>
      <c r="J102" s="223"/>
      <c r="K102" s="224">
        <f>ROUND(P102*H102,2)</f>
        <v>0</v>
      </c>
      <c r="L102" s="220" t="s">
        <v>189</v>
      </c>
      <c r="M102" s="44"/>
      <c r="N102" s="225" t="s">
        <v>20</v>
      </c>
      <c r="O102" s="226" t="s">
        <v>47</v>
      </c>
      <c r="P102" s="227">
        <f>I102+J102</f>
        <v>0</v>
      </c>
      <c r="Q102" s="227">
        <f>ROUND(I102*H102,2)</f>
        <v>0</v>
      </c>
      <c r="R102" s="227">
        <f>ROUND(J102*H102,2)</f>
        <v>0</v>
      </c>
      <c r="S102" s="84"/>
      <c r="T102" s="228">
        <f>S102*H102</f>
        <v>0</v>
      </c>
      <c r="U102" s="228">
        <v>0.00018000000000000001</v>
      </c>
      <c r="V102" s="228">
        <f>U102*H102</f>
        <v>0.00216</v>
      </c>
      <c r="W102" s="228">
        <v>0</v>
      </c>
      <c r="X102" s="228">
        <f>W102*H102</f>
        <v>0</v>
      </c>
      <c r="Y102" s="229" t="s">
        <v>20</v>
      </c>
      <c r="AR102" s="230" t="s">
        <v>129</v>
      </c>
      <c r="AT102" s="230" t="s">
        <v>185</v>
      </c>
      <c r="AU102" s="230" t="s">
        <v>88</v>
      </c>
      <c r="AY102" s="18" t="s">
        <v>183</v>
      </c>
      <c r="BE102" s="231">
        <f>IF(O102="základní",K102,0)</f>
        <v>0</v>
      </c>
      <c r="BF102" s="231">
        <f>IF(O102="snížená",K102,0)</f>
        <v>0</v>
      </c>
      <c r="BG102" s="231">
        <f>IF(O102="zákl. přenesená",K102,0)</f>
        <v>0</v>
      </c>
      <c r="BH102" s="231">
        <f>IF(O102="sníž. přenesená",K102,0)</f>
        <v>0</v>
      </c>
      <c r="BI102" s="231">
        <f>IF(O102="nulová",K102,0)</f>
        <v>0</v>
      </c>
      <c r="BJ102" s="18" t="s">
        <v>86</v>
      </c>
      <c r="BK102" s="231">
        <f>ROUND(P102*H102,2)</f>
        <v>0</v>
      </c>
      <c r="BL102" s="18" t="s">
        <v>129</v>
      </c>
      <c r="BM102" s="230" t="s">
        <v>570</v>
      </c>
    </row>
    <row r="103" s="1" customFormat="1">
      <c r="B103" s="39"/>
      <c r="C103" s="40"/>
      <c r="D103" s="232" t="s">
        <v>191</v>
      </c>
      <c r="E103" s="40"/>
      <c r="F103" s="233" t="s">
        <v>571</v>
      </c>
      <c r="G103" s="40"/>
      <c r="H103" s="40"/>
      <c r="I103" s="138"/>
      <c r="J103" s="138"/>
      <c r="K103" s="40"/>
      <c r="L103" s="40"/>
      <c r="M103" s="44"/>
      <c r="N103" s="234"/>
      <c r="O103" s="84"/>
      <c r="P103" s="84"/>
      <c r="Q103" s="84"/>
      <c r="R103" s="84"/>
      <c r="S103" s="84"/>
      <c r="T103" s="84"/>
      <c r="U103" s="84"/>
      <c r="V103" s="84"/>
      <c r="W103" s="84"/>
      <c r="X103" s="84"/>
      <c r="Y103" s="85"/>
      <c r="AT103" s="18" t="s">
        <v>191</v>
      </c>
      <c r="AU103" s="18" t="s">
        <v>88</v>
      </c>
    </row>
    <row r="104" s="1" customFormat="1">
      <c r="B104" s="39"/>
      <c r="C104" s="40"/>
      <c r="D104" s="232" t="s">
        <v>193</v>
      </c>
      <c r="E104" s="40"/>
      <c r="F104" s="235" t="s">
        <v>563</v>
      </c>
      <c r="G104" s="40"/>
      <c r="H104" s="40"/>
      <c r="I104" s="138"/>
      <c r="J104" s="138"/>
      <c r="K104" s="40"/>
      <c r="L104" s="40"/>
      <c r="M104" s="44"/>
      <c r="N104" s="234"/>
      <c r="O104" s="84"/>
      <c r="P104" s="84"/>
      <c r="Q104" s="84"/>
      <c r="R104" s="84"/>
      <c r="S104" s="84"/>
      <c r="T104" s="84"/>
      <c r="U104" s="84"/>
      <c r="V104" s="84"/>
      <c r="W104" s="84"/>
      <c r="X104" s="84"/>
      <c r="Y104" s="85"/>
      <c r="AT104" s="18" t="s">
        <v>193</v>
      </c>
      <c r="AU104" s="18" t="s">
        <v>88</v>
      </c>
    </row>
    <row r="105" s="12" customFormat="1">
      <c r="B105" s="236"/>
      <c r="C105" s="237"/>
      <c r="D105" s="232" t="s">
        <v>195</v>
      </c>
      <c r="E105" s="238" t="s">
        <v>20</v>
      </c>
      <c r="F105" s="239" t="s">
        <v>572</v>
      </c>
      <c r="G105" s="237"/>
      <c r="H105" s="240">
        <v>12</v>
      </c>
      <c r="I105" s="241"/>
      <c r="J105" s="241"/>
      <c r="K105" s="237"/>
      <c r="L105" s="237"/>
      <c r="M105" s="242"/>
      <c r="N105" s="243"/>
      <c r="O105" s="244"/>
      <c r="P105" s="244"/>
      <c r="Q105" s="244"/>
      <c r="R105" s="244"/>
      <c r="S105" s="244"/>
      <c r="T105" s="244"/>
      <c r="U105" s="244"/>
      <c r="V105" s="244"/>
      <c r="W105" s="244"/>
      <c r="X105" s="244"/>
      <c r="Y105" s="245"/>
      <c r="AT105" s="246" t="s">
        <v>195</v>
      </c>
      <c r="AU105" s="246" t="s">
        <v>88</v>
      </c>
      <c r="AV105" s="12" t="s">
        <v>88</v>
      </c>
      <c r="AW105" s="12" t="s">
        <v>5</v>
      </c>
      <c r="AX105" s="12" t="s">
        <v>78</v>
      </c>
      <c r="AY105" s="246" t="s">
        <v>183</v>
      </c>
    </row>
    <row r="106" s="13" customFormat="1">
      <c r="B106" s="247"/>
      <c r="C106" s="248"/>
      <c r="D106" s="232" t="s">
        <v>195</v>
      </c>
      <c r="E106" s="249" t="s">
        <v>20</v>
      </c>
      <c r="F106" s="250" t="s">
        <v>197</v>
      </c>
      <c r="G106" s="248"/>
      <c r="H106" s="251">
        <v>12</v>
      </c>
      <c r="I106" s="252"/>
      <c r="J106" s="252"/>
      <c r="K106" s="248"/>
      <c r="L106" s="248"/>
      <c r="M106" s="253"/>
      <c r="N106" s="254"/>
      <c r="O106" s="255"/>
      <c r="P106" s="255"/>
      <c r="Q106" s="255"/>
      <c r="R106" s="255"/>
      <c r="S106" s="255"/>
      <c r="T106" s="255"/>
      <c r="U106" s="255"/>
      <c r="V106" s="255"/>
      <c r="W106" s="255"/>
      <c r="X106" s="255"/>
      <c r="Y106" s="256"/>
      <c r="AT106" s="257" t="s">
        <v>195</v>
      </c>
      <c r="AU106" s="257" t="s">
        <v>88</v>
      </c>
      <c r="AV106" s="13" t="s">
        <v>129</v>
      </c>
      <c r="AW106" s="13" t="s">
        <v>5</v>
      </c>
      <c r="AX106" s="13" t="s">
        <v>86</v>
      </c>
      <c r="AY106" s="257" t="s">
        <v>183</v>
      </c>
    </row>
    <row r="107" s="1" customFormat="1" ht="24" customHeight="1">
      <c r="B107" s="39"/>
      <c r="C107" s="218" t="s">
        <v>127</v>
      </c>
      <c r="D107" s="218" t="s">
        <v>185</v>
      </c>
      <c r="E107" s="219" t="s">
        <v>573</v>
      </c>
      <c r="F107" s="220" t="s">
        <v>574</v>
      </c>
      <c r="G107" s="221" t="s">
        <v>200</v>
      </c>
      <c r="H107" s="222">
        <v>59</v>
      </c>
      <c r="I107" s="223"/>
      <c r="J107" s="223"/>
      <c r="K107" s="224">
        <f>ROUND(P107*H107,2)</f>
        <v>0</v>
      </c>
      <c r="L107" s="220" t="s">
        <v>189</v>
      </c>
      <c r="M107" s="44"/>
      <c r="N107" s="225" t="s">
        <v>20</v>
      </c>
      <c r="O107" s="226" t="s">
        <v>47</v>
      </c>
      <c r="P107" s="227">
        <f>I107+J107</f>
        <v>0</v>
      </c>
      <c r="Q107" s="227">
        <f>ROUND(I107*H107,2)</f>
        <v>0</v>
      </c>
      <c r="R107" s="227">
        <f>ROUND(J107*H107,2)</f>
        <v>0</v>
      </c>
      <c r="S107" s="84"/>
      <c r="T107" s="228">
        <f>S107*H107</f>
        <v>0</v>
      </c>
      <c r="U107" s="228">
        <v>0</v>
      </c>
      <c r="V107" s="228">
        <f>U107*H107</f>
        <v>0</v>
      </c>
      <c r="W107" s="228">
        <v>0</v>
      </c>
      <c r="X107" s="228">
        <f>W107*H107</f>
        <v>0</v>
      </c>
      <c r="Y107" s="229" t="s">
        <v>20</v>
      </c>
      <c r="AR107" s="230" t="s">
        <v>129</v>
      </c>
      <c r="AT107" s="230" t="s">
        <v>185</v>
      </c>
      <c r="AU107" s="230" t="s">
        <v>88</v>
      </c>
      <c r="AY107" s="18" t="s">
        <v>183</v>
      </c>
      <c r="BE107" s="231">
        <f>IF(O107="základní",K107,0)</f>
        <v>0</v>
      </c>
      <c r="BF107" s="231">
        <f>IF(O107="snížená",K107,0)</f>
        <v>0</v>
      </c>
      <c r="BG107" s="231">
        <f>IF(O107="zákl. přenesená",K107,0)</f>
        <v>0</v>
      </c>
      <c r="BH107" s="231">
        <f>IF(O107="sníž. přenesená",K107,0)</f>
        <v>0</v>
      </c>
      <c r="BI107" s="231">
        <f>IF(O107="nulová",K107,0)</f>
        <v>0</v>
      </c>
      <c r="BJ107" s="18" t="s">
        <v>86</v>
      </c>
      <c r="BK107" s="231">
        <f>ROUND(P107*H107,2)</f>
        <v>0</v>
      </c>
      <c r="BL107" s="18" t="s">
        <v>129</v>
      </c>
      <c r="BM107" s="230" t="s">
        <v>575</v>
      </c>
    </row>
    <row r="108" s="1" customFormat="1">
      <c r="B108" s="39"/>
      <c r="C108" s="40"/>
      <c r="D108" s="232" t="s">
        <v>191</v>
      </c>
      <c r="E108" s="40"/>
      <c r="F108" s="233" t="s">
        <v>576</v>
      </c>
      <c r="G108" s="40"/>
      <c r="H108" s="40"/>
      <c r="I108" s="138"/>
      <c r="J108" s="138"/>
      <c r="K108" s="40"/>
      <c r="L108" s="40"/>
      <c r="M108" s="44"/>
      <c r="N108" s="234"/>
      <c r="O108" s="84"/>
      <c r="P108" s="84"/>
      <c r="Q108" s="84"/>
      <c r="R108" s="84"/>
      <c r="S108" s="84"/>
      <c r="T108" s="84"/>
      <c r="U108" s="84"/>
      <c r="V108" s="84"/>
      <c r="W108" s="84"/>
      <c r="X108" s="84"/>
      <c r="Y108" s="85"/>
      <c r="AT108" s="18" t="s">
        <v>191</v>
      </c>
      <c r="AU108" s="18" t="s">
        <v>88</v>
      </c>
    </row>
    <row r="109" s="1" customFormat="1">
      <c r="B109" s="39"/>
      <c r="C109" s="40"/>
      <c r="D109" s="232" t="s">
        <v>193</v>
      </c>
      <c r="E109" s="40"/>
      <c r="F109" s="235" t="s">
        <v>577</v>
      </c>
      <c r="G109" s="40"/>
      <c r="H109" s="40"/>
      <c r="I109" s="138"/>
      <c r="J109" s="138"/>
      <c r="K109" s="40"/>
      <c r="L109" s="40"/>
      <c r="M109" s="44"/>
      <c r="N109" s="234"/>
      <c r="O109" s="84"/>
      <c r="P109" s="84"/>
      <c r="Q109" s="84"/>
      <c r="R109" s="84"/>
      <c r="S109" s="84"/>
      <c r="T109" s="84"/>
      <c r="U109" s="84"/>
      <c r="V109" s="84"/>
      <c r="W109" s="84"/>
      <c r="X109" s="84"/>
      <c r="Y109" s="85"/>
      <c r="AT109" s="18" t="s">
        <v>193</v>
      </c>
      <c r="AU109" s="18" t="s">
        <v>88</v>
      </c>
    </row>
    <row r="110" s="12" customFormat="1">
      <c r="B110" s="236"/>
      <c r="C110" s="237"/>
      <c r="D110" s="232" t="s">
        <v>195</v>
      </c>
      <c r="E110" s="238" t="s">
        <v>20</v>
      </c>
      <c r="F110" s="239" t="s">
        <v>817</v>
      </c>
      <c r="G110" s="237"/>
      <c r="H110" s="240">
        <v>59</v>
      </c>
      <c r="I110" s="241"/>
      <c r="J110" s="241"/>
      <c r="K110" s="237"/>
      <c r="L110" s="237"/>
      <c r="M110" s="242"/>
      <c r="N110" s="243"/>
      <c r="O110" s="244"/>
      <c r="P110" s="244"/>
      <c r="Q110" s="244"/>
      <c r="R110" s="244"/>
      <c r="S110" s="244"/>
      <c r="T110" s="244"/>
      <c r="U110" s="244"/>
      <c r="V110" s="244"/>
      <c r="W110" s="244"/>
      <c r="X110" s="244"/>
      <c r="Y110" s="245"/>
      <c r="AT110" s="246" t="s">
        <v>195</v>
      </c>
      <c r="AU110" s="246" t="s">
        <v>88</v>
      </c>
      <c r="AV110" s="12" t="s">
        <v>88</v>
      </c>
      <c r="AW110" s="12" t="s">
        <v>5</v>
      </c>
      <c r="AX110" s="12" t="s">
        <v>78</v>
      </c>
      <c r="AY110" s="246" t="s">
        <v>183</v>
      </c>
    </row>
    <row r="111" s="13" customFormat="1">
      <c r="B111" s="247"/>
      <c r="C111" s="248"/>
      <c r="D111" s="232" t="s">
        <v>195</v>
      </c>
      <c r="E111" s="249" t="s">
        <v>543</v>
      </c>
      <c r="F111" s="250" t="s">
        <v>197</v>
      </c>
      <c r="G111" s="248"/>
      <c r="H111" s="251">
        <v>59</v>
      </c>
      <c r="I111" s="252"/>
      <c r="J111" s="252"/>
      <c r="K111" s="248"/>
      <c r="L111" s="248"/>
      <c r="M111" s="253"/>
      <c r="N111" s="254"/>
      <c r="O111" s="255"/>
      <c r="P111" s="255"/>
      <c r="Q111" s="255"/>
      <c r="R111" s="255"/>
      <c r="S111" s="255"/>
      <c r="T111" s="255"/>
      <c r="U111" s="255"/>
      <c r="V111" s="255"/>
      <c r="W111" s="255"/>
      <c r="X111" s="255"/>
      <c r="Y111" s="256"/>
      <c r="AT111" s="257" t="s">
        <v>195</v>
      </c>
      <c r="AU111" s="257" t="s">
        <v>88</v>
      </c>
      <c r="AV111" s="13" t="s">
        <v>129</v>
      </c>
      <c r="AW111" s="13" t="s">
        <v>5</v>
      </c>
      <c r="AX111" s="13" t="s">
        <v>86</v>
      </c>
      <c r="AY111" s="257" t="s">
        <v>183</v>
      </c>
    </row>
    <row r="112" s="1" customFormat="1" ht="24" customHeight="1">
      <c r="B112" s="39"/>
      <c r="C112" s="218" t="s">
        <v>221</v>
      </c>
      <c r="D112" s="218" t="s">
        <v>185</v>
      </c>
      <c r="E112" s="219" t="s">
        <v>579</v>
      </c>
      <c r="F112" s="220" t="s">
        <v>580</v>
      </c>
      <c r="G112" s="221" t="s">
        <v>200</v>
      </c>
      <c r="H112" s="222">
        <v>7</v>
      </c>
      <c r="I112" s="223"/>
      <c r="J112" s="223"/>
      <c r="K112" s="224">
        <f>ROUND(P112*H112,2)</f>
        <v>0</v>
      </c>
      <c r="L112" s="220" t="s">
        <v>189</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88</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581</v>
      </c>
    </row>
    <row r="113" s="1" customFormat="1">
      <c r="B113" s="39"/>
      <c r="C113" s="40"/>
      <c r="D113" s="232" t="s">
        <v>191</v>
      </c>
      <c r="E113" s="40"/>
      <c r="F113" s="233" t="s">
        <v>582</v>
      </c>
      <c r="G113" s="40"/>
      <c r="H113" s="40"/>
      <c r="I113" s="138"/>
      <c r="J113" s="138"/>
      <c r="K113" s="40"/>
      <c r="L113" s="40"/>
      <c r="M113" s="44"/>
      <c r="N113" s="234"/>
      <c r="O113" s="84"/>
      <c r="P113" s="84"/>
      <c r="Q113" s="84"/>
      <c r="R113" s="84"/>
      <c r="S113" s="84"/>
      <c r="T113" s="84"/>
      <c r="U113" s="84"/>
      <c r="V113" s="84"/>
      <c r="W113" s="84"/>
      <c r="X113" s="84"/>
      <c r="Y113" s="85"/>
      <c r="AT113" s="18" t="s">
        <v>191</v>
      </c>
      <c r="AU113" s="18" t="s">
        <v>88</v>
      </c>
    </row>
    <row r="114" s="1" customFormat="1">
      <c r="B114" s="39"/>
      <c r="C114" s="40"/>
      <c r="D114" s="232" t="s">
        <v>193</v>
      </c>
      <c r="E114" s="40"/>
      <c r="F114" s="235" t="s">
        <v>577</v>
      </c>
      <c r="G114" s="40"/>
      <c r="H114" s="40"/>
      <c r="I114" s="138"/>
      <c r="J114" s="138"/>
      <c r="K114" s="40"/>
      <c r="L114" s="40"/>
      <c r="M114" s="44"/>
      <c r="N114" s="234"/>
      <c r="O114" s="84"/>
      <c r="P114" s="84"/>
      <c r="Q114" s="84"/>
      <c r="R114" s="84"/>
      <c r="S114" s="84"/>
      <c r="T114" s="84"/>
      <c r="U114" s="84"/>
      <c r="V114" s="84"/>
      <c r="W114" s="84"/>
      <c r="X114" s="84"/>
      <c r="Y114" s="85"/>
      <c r="AT114" s="18" t="s">
        <v>193</v>
      </c>
      <c r="AU114" s="18" t="s">
        <v>88</v>
      </c>
    </row>
    <row r="115" s="12" customFormat="1">
      <c r="B115" s="236"/>
      <c r="C115" s="237"/>
      <c r="D115" s="232" t="s">
        <v>195</v>
      </c>
      <c r="E115" s="238" t="s">
        <v>20</v>
      </c>
      <c r="F115" s="239" t="s">
        <v>818</v>
      </c>
      <c r="G115" s="237"/>
      <c r="H115" s="240">
        <v>7</v>
      </c>
      <c r="I115" s="241"/>
      <c r="J115" s="241"/>
      <c r="K115" s="237"/>
      <c r="L115" s="237"/>
      <c r="M115" s="242"/>
      <c r="N115" s="243"/>
      <c r="O115" s="244"/>
      <c r="P115" s="244"/>
      <c r="Q115" s="244"/>
      <c r="R115" s="244"/>
      <c r="S115" s="244"/>
      <c r="T115" s="244"/>
      <c r="U115" s="244"/>
      <c r="V115" s="244"/>
      <c r="W115" s="244"/>
      <c r="X115" s="244"/>
      <c r="Y115" s="245"/>
      <c r="AT115" s="246" t="s">
        <v>195</v>
      </c>
      <c r="AU115" s="246" t="s">
        <v>88</v>
      </c>
      <c r="AV115" s="12" t="s">
        <v>88</v>
      </c>
      <c r="AW115" s="12" t="s">
        <v>5</v>
      </c>
      <c r="AX115" s="12" t="s">
        <v>78</v>
      </c>
      <c r="AY115" s="246" t="s">
        <v>183</v>
      </c>
    </row>
    <row r="116" s="13" customFormat="1">
      <c r="B116" s="247"/>
      <c r="C116" s="248"/>
      <c r="D116" s="232" t="s">
        <v>195</v>
      </c>
      <c r="E116" s="249" t="s">
        <v>544</v>
      </c>
      <c r="F116" s="250" t="s">
        <v>197</v>
      </c>
      <c r="G116" s="248"/>
      <c r="H116" s="251">
        <v>7</v>
      </c>
      <c r="I116" s="252"/>
      <c r="J116" s="252"/>
      <c r="K116" s="248"/>
      <c r="L116" s="248"/>
      <c r="M116" s="253"/>
      <c r="N116" s="254"/>
      <c r="O116" s="255"/>
      <c r="P116" s="255"/>
      <c r="Q116" s="255"/>
      <c r="R116" s="255"/>
      <c r="S116" s="255"/>
      <c r="T116" s="255"/>
      <c r="U116" s="255"/>
      <c r="V116" s="255"/>
      <c r="W116" s="255"/>
      <c r="X116" s="255"/>
      <c r="Y116" s="256"/>
      <c r="AT116" s="257" t="s">
        <v>195</v>
      </c>
      <c r="AU116" s="257" t="s">
        <v>88</v>
      </c>
      <c r="AV116" s="13" t="s">
        <v>129</v>
      </c>
      <c r="AW116" s="13" t="s">
        <v>5</v>
      </c>
      <c r="AX116" s="13" t="s">
        <v>86</v>
      </c>
      <c r="AY116" s="257" t="s">
        <v>183</v>
      </c>
    </row>
    <row r="117" s="1" customFormat="1" ht="24" customHeight="1">
      <c r="B117" s="39"/>
      <c r="C117" s="218" t="s">
        <v>230</v>
      </c>
      <c r="D117" s="218" t="s">
        <v>185</v>
      </c>
      <c r="E117" s="219" t="s">
        <v>584</v>
      </c>
      <c r="F117" s="220" t="s">
        <v>585</v>
      </c>
      <c r="G117" s="221" t="s">
        <v>200</v>
      </c>
      <c r="H117" s="222">
        <v>4</v>
      </c>
      <c r="I117" s="223"/>
      <c r="J117" s="223"/>
      <c r="K117" s="224">
        <f>ROUND(P117*H117,2)</f>
        <v>0</v>
      </c>
      <c r="L117" s="220" t="s">
        <v>189</v>
      </c>
      <c r="M117" s="44"/>
      <c r="N117" s="225" t="s">
        <v>20</v>
      </c>
      <c r="O117" s="226" t="s">
        <v>47</v>
      </c>
      <c r="P117" s="227">
        <f>I117+J117</f>
        <v>0</v>
      </c>
      <c r="Q117" s="227">
        <f>ROUND(I117*H117,2)</f>
        <v>0</v>
      </c>
      <c r="R117" s="227">
        <f>ROUND(J117*H117,2)</f>
        <v>0</v>
      </c>
      <c r="S117" s="84"/>
      <c r="T117" s="228">
        <f>S117*H117</f>
        <v>0</v>
      </c>
      <c r="U117" s="228">
        <v>0</v>
      </c>
      <c r="V117" s="228">
        <f>U117*H117</f>
        <v>0</v>
      </c>
      <c r="W117" s="228">
        <v>0</v>
      </c>
      <c r="X117" s="228">
        <f>W117*H117</f>
        <v>0</v>
      </c>
      <c r="Y117" s="229" t="s">
        <v>20</v>
      </c>
      <c r="AR117" s="230" t="s">
        <v>129</v>
      </c>
      <c r="AT117" s="230" t="s">
        <v>185</v>
      </c>
      <c r="AU117" s="230" t="s">
        <v>88</v>
      </c>
      <c r="AY117" s="18" t="s">
        <v>183</v>
      </c>
      <c r="BE117" s="231">
        <f>IF(O117="základní",K117,0)</f>
        <v>0</v>
      </c>
      <c r="BF117" s="231">
        <f>IF(O117="snížená",K117,0)</f>
        <v>0</v>
      </c>
      <c r="BG117" s="231">
        <f>IF(O117="zákl. přenesená",K117,0)</f>
        <v>0</v>
      </c>
      <c r="BH117" s="231">
        <f>IF(O117="sníž. přenesená",K117,0)</f>
        <v>0</v>
      </c>
      <c r="BI117" s="231">
        <f>IF(O117="nulová",K117,0)</f>
        <v>0</v>
      </c>
      <c r="BJ117" s="18" t="s">
        <v>86</v>
      </c>
      <c r="BK117" s="231">
        <f>ROUND(P117*H117,2)</f>
        <v>0</v>
      </c>
      <c r="BL117" s="18" t="s">
        <v>129</v>
      </c>
      <c r="BM117" s="230" t="s">
        <v>586</v>
      </c>
    </row>
    <row r="118" s="1" customFormat="1">
      <c r="B118" s="39"/>
      <c r="C118" s="40"/>
      <c r="D118" s="232" t="s">
        <v>191</v>
      </c>
      <c r="E118" s="40"/>
      <c r="F118" s="233" t="s">
        <v>587</v>
      </c>
      <c r="G118" s="40"/>
      <c r="H118" s="40"/>
      <c r="I118" s="138"/>
      <c r="J118" s="138"/>
      <c r="K118" s="40"/>
      <c r="L118" s="40"/>
      <c r="M118" s="44"/>
      <c r="N118" s="234"/>
      <c r="O118" s="84"/>
      <c r="P118" s="84"/>
      <c r="Q118" s="84"/>
      <c r="R118" s="84"/>
      <c r="S118" s="84"/>
      <c r="T118" s="84"/>
      <c r="U118" s="84"/>
      <c r="V118" s="84"/>
      <c r="W118" s="84"/>
      <c r="X118" s="84"/>
      <c r="Y118" s="85"/>
      <c r="AT118" s="18" t="s">
        <v>191</v>
      </c>
      <c r="AU118" s="18" t="s">
        <v>88</v>
      </c>
    </row>
    <row r="119" s="1" customFormat="1">
      <c r="B119" s="39"/>
      <c r="C119" s="40"/>
      <c r="D119" s="232" t="s">
        <v>193</v>
      </c>
      <c r="E119" s="40"/>
      <c r="F119" s="235" t="s">
        <v>577</v>
      </c>
      <c r="G119" s="40"/>
      <c r="H119" s="40"/>
      <c r="I119" s="138"/>
      <c r="J119" s="138"/>
      <c r="K119" s="40"/>
      <c r="L119" s="40"/>
      <c r="M119" s="44"/>
      <c r="N119" s="234"/>
      <c r="O119" s="84"/>
      <c r="P119" s="84"/>
      <c r="Q119" s="84"/>
      <c r="R119" s="84"/>
      <c r="S119" s="84"/>
      <c r="T119" s="84"/>
      <c r="U119" s="84"/>
      <c r="V119" s="84"/>
      <c r="W119" s="84"/>
      <c r="X119" s="84"/>
      <c r="Y119" s="85"/>
      <c r="AT119" s="18" t="s">
        <v>193</v>
      </c>
      <c r="AU119" s="18" t="s">
        <v>88</v>
      </c>
    </row>
    <row r="120" s="12" customFormat="1">
      <c r="B120" s="236"/>
      <c r="C120" s="237"/>
      <c r="D120" s="232" t="s">
        <v>195</v>
      </c>
      <c r="E120" s="238" t="s">
        <v>20</v>
      </c>
      <c r="F120" s="239" t="s">
        <v>588</v>
      </c>
      <c r="G120" s="237"/>
      <c r="H120" s="240">
        <v>4</v>
      </c>
      <c r="I120" s="241"/>
      <c r="J120" s="241"/>
      <c r="K120" s="237"/>
      <c r="L120" s="237"/>
      <c r="M120" s="242"/>
      <c r="N120" s="243"/>
      <c r="O120" s="244"/>
      <c r="P120" s="244"/>
      <c r="Q120" s="244"/>
      <c r="R120" s="244"/>
      <c r="S120" s="244"/>
      <c r="T120" s="244"/>
      <c r="U120" s="244"/>
      <c r="V120" s="244"/>
      <c r="W120" s="244"/>
      <c r="X120" s="244"/>
      <c r="Y120" s="245"/>
      <c r="AT120" s="246" t="s">
        <v>195</v>
      </c>
      <c r="AU120" s="246" t="s">
        <v>88</v>
      </c>
      <c r="AV120" s="12" t="s">
        <v>88</v>
      </c>
      <c r="AW120" s="12" t="s">
        <v>5</v>
      </c>
      <c r="AX120" s="12" t="s">
        <v>78</v>
      </c>
      <c r="AY120" s="246" t="s">
        <v>183</v>
      </c>
    </row>
    <row r="121" s="13" customFormat="1">
      <c r="B121" s="247"/>
      <c r="C121" s="248"/>
      <c r="D121" s="232" t="s">
        <v>195</v>
      </c>
      <c r="E121" s="249" t="s">
        <v>545</v>
      </c>
      <c r="F121" s="250" t="s">
        <v>197</v>
      </c>
      <c r="G121" s="248"/>
      <c r="H121" s="251">
        <v>4</v>
      </c>
      <c r="I121" s="252"/>
      <c r="J121" s="252"/>
      <c r="K121" s="248"/>
      <c r="L121" s="248"/>
      <c r="M121" s="253"/>
      <c r="N121" s="254"/>
      <c r="O121" s="255"/>
      <c r="P121" s="255"/>
      <c r="Q121" s="255"/>
      <c r="R121" s="255"/>
      <c r="S121" s="255"/>
      <c r="T121" s="255"/>
      <c r="U121" s="255"/>
      <c r="V121" s="255"/>
      <c r="W121" s="255"/>
      <c r="X121" s="255"/>
      <c r="Y121" s="256"/>
      <c r="AT121" s="257" t="s">
        <v>195</v>
      </c>
      <c r="AU121" s="257" t="s">
        <v>88</v>
      </c>
      <c r="AV121" s="13" t="s">
        <v>129</v>
      </c>
      <c r="AW121" s="13" t="s">
        <v>5</v>
      </c>
      <c r="AX121" s="13" t="s">
        <v>86</v>
      </c>
      <c r="AY121" s="257" t="s">
        <v>183</v>
      </c>
    </row>
    <row r="122" s="1" customFormat="1" ht="24" customHeight="1">
      <c r="B122" s="39"/>
      <c r="C122" s="218" t="s">
        <v>236</v>
      </c>
      <c r="D122" s="218" t="s">
        <v>185</v>
      </c>
      <c r="E122" s="219" t="s">
        <v>589</v>
      </c>
      <c r="F122" s="220" t="s">
        <v>590</v>
      </c>
      <c r="G122" s="221" t="s">
        <v>200</v>
      </c>
      <c r="H122" s="222">
        <v>1</v>
      </c>
      <c r="I122" s="223"/>
      <c r="J122" s="223"/>
      <c r="K122" s="224">
        <f>ROUND(P122*H122,2)</f>
        <v>0</v>
      </c>
      <c r="L122" s="220" t="s">
        <v>189</v>
      </c>
      <c r="M122" s="44"/>
      <c r="N122" s="225" t="s">
        <v>20</v>
      </c>
      <c r="O122" s="226" t="s">
        <v>47</v>
      </c>
      <c r="P122" s="227">
        <f>I122+J122</f>
        <v>0</v>
      </c>
      <c r="Q122" s="227">
        <f>ROUND(I122*H122,2)</f>
        <v>0</v>
      </c>
      <c r="R122" s="227">
        <f>ROUND(J122*H122,2)</f>
        <v>0</v>
      </c>
      <c r="S122" s="84"/>
      <c r="T122" s="228">
        <f>S122*H122</f>
        <v>0</v>
      </c>
      <c r="U122" s="228">
        <v>0</v>
      </c>
      <c r="V122" s="228">
        <f>U122*H122</f>
        <v>0</v>
      </c>
      <c r="W122" s="228">
        <v>0</v>
      </c>
      <c r="X122" s="228">
        <f>W122*H122</f>
        <v>0</v>
      </c>
      <c r="Y122" s="229" t="s">
        <v>20</v>
      </c>
      <c r="AR122" s="230" t="s">
        <v>129</v>
      </c>
      <c r="AT122" s="230" t="s">
        <v>185</v>
      </c>
      <c r="AU122" s="230" t="s">
        <v>88</v>
      </c>
      <c r="AY122" s="18" t="s">
        <v>183</v>
      </c>
      <c r="BE122" s="231">
        <f>IF(O122="základní",K122,0)</f>
        <v>0</v>
      </c>
      <c r="BF122" s="231">
        <f>IF(O122="snížená",K122,0)</f>
        <v>0</v>
      </c>
      <c r="BG122" s="231">
        <f>IF(O122="zákl. přenesená",K122,0)</f>
        <v>0</v>
      </c>
      <c r="BH122" s="231">
        <f>IF(O122="sníž. přenesená",K122,0)</f>
        <v>0</v>
      </c>
      <c r="BI122" s="231">
        <f>IF(O122="nulová",K122,0)</f>
        <v>0</v>
      </c>
      <c r="BJ122" s="18" t="s">
        <v>86</v>
      </c>
      <c r="BK122" s="231">
        <f>ROUND(P122*H122,2)</f>
        <v>0</v>
      </c>
      <c r="BL122" s="18" t="s">
        <v>129</v>
      </c>
      <c r="BM122" s="230" t="s">
        <v>591</v>
      </c>
    </row>
    <row r="123" s="1" customFormat="1">
      <c r="B123" s="39"/>
      <c r="C123" s="40"/>
      <c r="D123" s="232" t="s">
        <v>191</v>
      </c>
      <c r="E123" s="40"/>
      <c r="F123" s="233" t="s">
        <v>592</v>
      </c>
      <c r="G123" s="40"/>
      <c r="H123" s="40"/>
      <c r="I123" s="138"/>
      <c r="J123" s="138"/>
      <c r="K123" s="40"/>
      <c r="L123" s="40"/>
      <c r="M123" s="44"/>
      <c r="N123" s="234"/>
      <c r="O123" s="84"/>
      <c r="P123" s="84"/>
      <c r="Q123" s="84"/>
      <c r="R123" s="84"/>
      <c r="S123" s="84"/>
      <c r="T123" s="84"/>
      <c r="U123" s="84"/>
      <c r="V123" s="84"/>
      <c r="W123" s="84"/>
      <c r="X123" s="84"/>
      <c r="Y123" s="85"/>
      <c r="AT123" s="18" t="s">
        <v>191</v>
      </c>
      <c r="AU123" s="18" t="s">
        <v>88</v>
      </c>
    </row>
    <row r="124" s="1" customFormat="1">
      <c r="B124" s="39"/>
      <c r="C124" s="40"/>
      <c r="D124" s="232" t="s">
        <v>193</v>
      </c>
      <c r="E124" s="40"/>
      <c r="F124" s="235" t="s">
        <v>577</v>
      </c>
      <c r="G124" s="40"/>
      <c r="H124" s="40"/>
      <c r="I124" s="138"/>
      <c r="J124" s="138"/>
      <c r="K124" s="40"/>
      <c r="L124" s="40"/>
      <c r="M124" s="44"/>
      <c r="N124" s="234"/>
      <c r="O124" s="84"/>
      <c r="P124" s="84"/>
      <c r="Q124" s="84"/>
      <c r="R124" s="84"/>
      <c r="S124" s="84"/>
      <c r="T124" s="84"/>
      <c r="U124" s="84"/>
      <c r="V124" s="84"/>
      <c r="W124" s="84"/>
      <c r="X124" s="84"/>
      <c r="Y124" s="85"/>
      <c r="AT124" s="18" t="s">
        <v>193</v>
      </c>
      <c r="AU124" s="18" t="s">
        <v>88</v>
      </c>
    </row>
    <row r="125" s="12" customFormat="1">
      <c r="B125" s="236"/>
      <c r="C125" s="237"/>
      <c r="D125" s="232" t="s">
        <v>195</v>
      </c>
      <c r="E125" s="238" t="s">
        <v>20</v>
      </c>
      <c r="F125" s="239" t="s">
        <v>819</v>
      </c>
      <c r="G125" s="237"/>
      <c r="H125" s="240">
        <v>1</v>
      </c>
      <c r="I125" s="241"/>
      <c r="J125" s="241"/>
      <c r="K125" s="237"/>
      <c r="L125" s="237"/>
      <c r="M125" s="242"/>
      <c r="N125" s="243"/>
      <c r="O125" s="244"/>
      <c r="P125" s="244"/>
      <c r="Q125" s="244"/>
      <c r="R125" s="244"/>
      <c r="S125" s="244"/>
      <c r="T125" s="244"/>
      <c r="U125" s="244"/>
      <c r="V125" s="244"/>
      <c r="W125" s="244"/>
      <c r="X125" s="244"/>
      <c r="Y125" s="245"/>
      <c r="AT125" s="246" t="s">
        <v>195</v>
      </c>
      <c r="AU125" s="246" t="s">
        <v>88</v>
      </c>
      <c r="AV125" s="12" t="s">
        <v>88</v>
      </c>
      <c r="AW125" s="12" t="s">
        <v>5</v>
      </c>
      <c r="AX125" s="12" t="s">
        <v>78</v>
      </c>
      <c r="AY125" s="246" t="s">
        <v>183</v>
      </c>
    </row>
    <row r="126" s="13" customFormat="1">
      <c r="B126" s="247"/>
      <c r="C126" s="248"/>
      <c r="D126" s="232" t="s">
        <v>195</v>
      </c>
      <c r="E126" s="249" t="s">
        <v>546</v>
      </c>
      <c r="F126" s="250" t="s">
        <v>197</v>
      </c>
      <c r="G126" s="248"/>
      <c r="H126" s="251">
        <v>1</v>
      </c>
      <c r="I126" s="252"/>
      <c r="J126" s="252"/>
      <c r="K126" s="248"/>
      <c r="L126" s="248"/>
      <c r="M126" s="253"/>
      <c r="N126" s="254"/>
      <c r="O126" s="255"/>
      <c r="P126" s="255"/>
      <c r="Q126" s="255"/>
      <c r="R126" s="255"/>
      <c r="S126" s="255"/>
      <c r="T126" s="255"/>
      <c r="U126" s="255"/>
      <c r="V126" s="255"/>
      <c r="W126" s="255"/>
      <c r="X126" s="255"/>
      <c r="Y126" s="256"/>
      <c r="AT126" s="257" t="s">
        <v>195</v>
      </c>
      <c r="AU126" s="257" t="s">
        <v>88</v>
      </c>
      <c r="AV126" s="13" t="s">
        <v>129</v>
      </c>
      <c r="AW126" s="13" t="s">
        <v>5</v>
      </c>
      <c r="AX126" s="13" t="s">
        <v>86</v>
      </c>
      <c r="AY126" s="257" t="s">
        <v>183</v>
      </c>
    </row>
    <row r="127" s="1" customFormat="1" ht="24" customHeight="1">
      <c r="B127" s="39"/>
      <c r="C127" s="218" t="s">
        <v>246</v>
      </c>
      <c r="D127" s="260" t="s">
        <v>185</v>
      </c>
      <c r="E127" s="219" t="s">
        <v>610</v>
      </c>
      <c r="F127" s="220" t="s">
        <v>611</v>
      </c>
      <c r="G127" s="221" t="s">
        <v>200</v>
      </c>
      <c r="H127" s="222">
        <v>59</v>
      </c>
      <c r="I127" s="223"/>
      <c r="J127" s="223"/>
      <c r="K127" s="224">
        <f>ROUND(P127*H127,2)</f>
        <v>0</v>
      </c>
      <c r="L127" s="220" t="s">
        <v>189</v>
      </c>
      <c r="M127" s="44"/>
      <c r="N127" s="225" t="s">
        <v>20</v>
      </c>
      <c r="O127" s="226" t="s">
        <v>47</v>
      </c>
      <c r="P127" s="227">
        <f>I127+J127</f>
        <v>0</v>
      </c>
      <c r="Q127" s="227">
        <f>ROUND(I127*H127,2)</f>
        <v>0</v>
      </c>
      <c r="R127" s="227">
        <f>ROUND(J127*H127,2)</f>
        <v>0</v>
      </c>
      <c r="S127" s="84"/>
      <c r="T127" s="228">
        <f>S127*H127</f>
        <v>0</v>
      </c>
      <c r="U127" s="228">
        <v>0</v>
      </c>
      <c r="V127" s="228">
        <f>U127*H127</f>
        <v>0</v>
      </c>
      <c r="W127" s="228">
        <v>0</v>
      </c>
      <c r="X127" s="228">
        <f>W127*H127</f>
        <v>0</v>
      </c>
      <c r="Y127" s="229" t="s">
        <v>20</v>
      </c>
      <c r="AR127" s="230" t="s">
        <v>129</v>
      </c>
      <c r="AT127" s="230" t="s">
        <v>185</v>
      </c>
      <c r="AU127" s="230" t="s">
        <v>88</v>
      </c>
      <c r="AY127" s="18" t="s">
        <v>183</v>
      </c>
      <c r="BE127" s="231">
        <f>IF(O127="základní",K127,0)</f>
        <v>0</v>
      </c>
      <c r="BF127" s="231">
        <f>IF(O127="snížená",K127,0)</f>
        <v>0</v>
      </c>
      <c r="BG127" s="231">
        <f>IF(O127="zákl. přenesená",K127,0)</f>
        <v>0</v>
      </c>
      <c r="BH127" s="231">
        <f>IF(O127="sníž. přenesená",K127,0)</f>
        <v>0</v>
      </c>
      <c r="BI127" s="231">
        <f>IF(O127="nulová",K127,0)</f>
        <v>0</v>
      </c>
      <c r="BJ127" s="18" t="s">
        <v>86</v>
      </c>
      <c r="BK127" s="231">
        <f>ROUND(P127*H127,2)</f>
        <v>0</v>
      </c>
      <c r="BL127" s="18" t="s">
        <v>129</v>
      </c>
      <c r="BM127" s="230" t="s">
        <v>612</v>
      </c>
    </row>
    <row r="128" s="1" customFormat="1">
      <c r="B128" s="39"/>
      <c r="C128" s="40"/>
      <c r="D128" s="232" t="s">
        <v>191</v>
      </c>
      <c r="E128" s="40"/>
      <c r="F128" s="233" t="s">
        <v>613</v>
      </c>
      <c r="G128" s="40"/>
      <c r="H128" s="40"/>
      <c r="I128" s="138"/>
      <c r="J128" s="138"/>
      <c r="K128" s="40"/>
      <c r="L128" s="40"/>
      <c r="M128" s="44"/>
      <c r="N128" s="234"/>
      <c r="O128" s="84"/>
      <c r="P128" s="84"/>
      <c r="Q128" s="84"/>
      <c r="R128" s="84"/>
      <c r="S128" s="84"/>
      <c r="T128" s="84"/>
      <c r="U128" s="84"/>
      <c r="V128" s="84"/>
      <c r="W128" s="84"/>
      <c r="X128" s="84"/>
      <c r="Y128" s="85"/>
      <c r="AT128" s="18" t="s">
        <v>191</v>
      </c>
      <c r="AU128" s="18" t="s">
        <v>88</v>
      </c>
    </row>
    <row r="129" s="1" customFormat="1">
      <c r="B129" s="39"/>
      <c r="C129" s="40"/>
      <c r="D129" s="232" t="s">
        <v>193</v>
      </c>
      <c r="E129" s="40"/>
      <c r="F129" s="235" t="s">
        <v>342</v>
      </c>
      <c r="G129" s="40"/>
      <c r="H129" s="40"/>
      <c r="I129" s="138"/>
      <c r="J129" s="138"/>
      <c r="K129" s="40"/>
      <c r="L129" s="40"/>
      <c r="M129" s="44"/>
      <c r="N129" s="234"/>
      <c r="O129" s="84"/>
      <c r="P129" s="84"/>
      <c r="Q129" s="84"/>
      <c r="R129" s="84"/>
      <c r="S129" s="84"/>
      <c r="T129" s="84"/>
      <c r="U129" s="84"/>
      <c r="V129" s="84"/>
      <c r="W129" s="84"/>
      <c r="X129" s="84"/>
      <c r="Y129" s="85"/>
      <c r="AT129" s="18" t="s">
        <v>193</v>
      </c>
      <c r="AU129" s="18" t="s">
        <v>88</v>
      </c>
    </row>
    <row r="130" s="12" customFormat="1">
      <c r="B130" s="236"/>
      <c r="C130" s="237"/>
      <c r="D130" s="232" t="s">
        <v>195</v>
      </c>
      <c r="E130" s="238" t="s">
        <v>20</v>
      </c>
      <c r="F130" s="239" t="s">
        <v>543</v>
      </c>
      <c r="G130" s="237"/>
      <c r="H130" s="240">
        <v>59</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20</v>
      </c>
      <c r="F131" s="250" t="s">
        <v>197</v>
      </c>
      <c r="G131" s="248"/>
      <c r="H131" s="251">
        <v>59</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86</v>
      </c>
      <c r="AY131" s="257" t="s">
        <v>183</v>
      </c>
    </row>
    <row r="132" s="1" customFormat="1" ht="24" customHeight="1">
      <c r="B132" s="39"/>
      <c r="C132" s="218" t="s">
        <v>252</v>
      </c>
      <c r="D132" s="260" t="s">
        <v>185</v>
      </c>
      <c r="E132" s="219" t="s">
        <v>614</v>
      </c>
      <c r="F132" s="220" t="s">
        <v>615</v>
      </c>
      <c r="G132" s="221" t="s">
        <v>200</v>
      </c>
      <c r="H132" s="222">
        <v>7</v>
      </c>
      <c r="I132" s="223"/>
      <c r="J132" s="223"/>
      <c r="K132" s="224">
        <f>ROUND(P132*H132,2)</f>
        <v>0</v>
      </c>
      <c r="L132" s="220" t="s">
        <v>189</v>
      </c>
      <c r="M132" s="44"/>
      <c r="N132" s="225" t="s">
        <v>20</v>
      </c>
      <c r="O132" s="226" t="s">
        <v>47</v>
      </c>
      <c r="P132" s="227">
        <f>I132+J132</f>
        <v>0</v>
      </c>
      <c r="Q132" s="227">
        <f>ROUND(I132*H132,2)</f>
        <v>0</v>
      </c>
      <c r="R132" s="227">
        <f>ROUND(J132*H132,2)</f>
        <v>0</v>
      </c>
      <c r="S132" s="84"/>
      <c r="T132" s="228">
        <f>S132*H132</f>
        <v>0</v>
      </c>
      <c r="U132" s="228">
        <v>0</v>
      </c>
      <c r="V132" s="228">
        <f>U132*H132</f>
        <v>0</v>
      </c>
      <c r="W132" s="228">
        <v>0</v>
      </c>
      <c r="X132" s="228">
        <f>W132*H132</f>
        <v>0</v>
      </c>
      <c r="Y132" s="229" t="s">
        <v>20</v>
      </c>
      <c r="AR132" s="230" t="s">
        <v>129</v>
      </c>
      <c r="AT132" s="230" t="s">
        <v>185</v>
      </c>
      <c r="AU132" s="230" t="s">
        <v>88</v>
      </c>
      <c r="AY132" s="18" t="s">
        <v>183</v>
      </c>
      <c r="BE132" s="231">
        <f>IF(O132="základní",K132,0)</f>
        <v>0</v>
      </c>
      <c r="BF132" s="231">
        <f>IF(O132="snížená",K132,0)</f>
        <v>0</v>
      </c>
      <c r="BG132" s="231">
        <f>IF(O132="zákl. přenesená",K132,0)</f>
        <v>0</v>
      </c>
      <c r="BH132" s="231">
        <f>IF(O132="sníž. přenesená",K132,0)</f>
        <v>0</v>
      </c>
      <c r="BI132" s="231">
        <f>IF(O132="nulová",K132,0)</f>
        <v>0</v>
      </c>
      <c r="BJ132" s="18" t="s">
        <v>86</v>
      </c>
      <c r="BK132" s="231">
        <f>ROUND(P132*H132,2)</f>
        <v>0</v>
      </c>
      <c r="BL132" s="18" t="s">
        <v>129</v>
      </c>
      <c r="BM132" s="230" t="s">
        <v>616</v>
      </c>
    </row>
    <row r="133" s="1" customFormat="1">
      <c r="B133" s="39"/>
      <c r="C133" s="40"/>
      <c r="D133" s="232" t="s">
        <v>191</v>
      </c>
      <c r="E133" s="40"/>
      <c r="F133" s="233" t="s">
        <v>617</v>
      </c>
      <c r="G133" s="40"/>
      <c r="H133" s="40"/>
      <c r="I133" s="138"/>
      <c r="J133" s="138"/>
      <c r="K133" s="40"/>
      <c r="L133" s="40"/>
      <c r="M133" s="44"/>
      <c r="N133" s="234"/>
      <c r="O133" s="84"/>
      <c r="P133" s="84"/>
      <c r="Q133" s="84"/>
      <c r="R133" s="84"/>
      <c r="S133" s="84"/>
      <c r="T133" s="84"/>
      <c r="U133" s="84"/>
      <c r="V133" s="84"/>
      <c r="W133" s="84"/>
      <c r="X133" s="84"/>
      <c r="Y133" s="85"/>
      <c r="AT133" s="18" t="s">
        <v>191</v>
      </c>
      <c r="AU133" s="18" t="s">
        <v>88</v>
      </c>
    </row>
    <row r="134" s="1" customFormat="1">
      <c r="B134" s="39"/>
      <c r="C134" s="40"/>
      <c r="D134" s="232" t="s">
        <v>193</v>
      </c>
      <c r="E134" s="40"/>
      <c r="F134" s="235" t="s">
        <v>342</v>
      </c>
      <c r="G134" s="40"/>
      <c r="H134" s="40"/>
      <c r="I134" s="138"/>
      <c r="J134" s="138"/>
      <c r="K134" s="40"/>
      <c r="L134" s="40"/>
      <c r="M134" s="44"/>
      <c r="N134" s="234"/>
      <c r="O134" s="84"/>
      <c r="P134" s="84"/>
      <c r="Q134" s="84"/>
      <c r="R134" s="84"/>
      <c r="S134" s="84"/>
      <c r="T134" s="84"/>
      <c r="U134" s="84"/>
      <c r="V134" s="84"/>
      <c r="W134" s="84"/>
      <c r="X134" s="84"/>
      <c r="Y134" s="85"/>
      <c r="AT134" s="18" t="s">
        <v>193</v>
      </c>
      <c r="AU134" s="18" t="s">
        <v>88</v>
      </c>
    </row>
    <row r="135" s="12" customFormat="1">
      <c r="B135" s="236"/>
      <c r="C135" s="237"/>
      <c r="D135" s="232" t="s">
        <v>195</v>
      </c>
      <c r="E135" s="238" t="s">
        <v>20</v>
      </c>
      <c r="F135" s="239" t="s">
        <v>544</v>
      </c>
      <c r="G135" s="237"/>
      <c r="H135" s="240">
        <v>7</v>
      </c>
      <c r="I135" s="241"/>
      <c r="J135" s="241"/>
      <c r="K135" s="237"/>
      <c r="L135" s="237"/>
      <c r="M135" s="242"/>
      <c r="N135" s="243"/>
      <c r="O135" s="244"/>
      <c r="P135" s="244"/>
      <c r="Q135" s="244"/>
      <c r="R135" s="244"/>
      <c r="S135" s="244"/>
      <c r="T135" s="244"/>
      <c r="U135" s="244"/>
      <c r="V135" s="244"/>
      <c r="W135" s="244"/>
      <c r="X135" s="244"/>
      <c r="Y135" s="245"/>
      <c r="AT135" s="246" t="s">
        <v>195</v>
      </c>
      <c r="AU135" s="246" t="s">
        <v>88</v>
      </c>
      <c r="AV135" s="12" t="s">
        <v>88</v>
      </c>
      <c r="AW135" s="12" t="s">
        <v>5</v>
      </c>
      <c r="AX135" s="12" t="s">
        <v>78</v>
      </c>
      <c r="AY135" s="246" t="s">
        <v>183</v>
      </c>
    </row>
    <row r="136" s="13" customFormat="1">
      <c r="B136" s="247"/>
      <c r="C136" s="248"/>
      <c r="D136" s="232" t="s">
        <v>195</v>
      </c>
      <c r="E136" s="249" t="s">
        <v>20</v>
      </c>
      <c r="F136" s="250" t="s">
        <v>197</v>
      </c>
      <c r="G136" s="248"/>
      <c r="H136" s="251">
        <v>7</v>
      </c>
      <c r="I136" s="252"/>
      <c r="J136" s="252"/>
      <c r="K136" s="248"/>
      <c r="L136" s="248"/>
      <c r="M136" s="253"/>
      <c r="N136" s="254"/>
      <c r="O136" s="255"/>
      <c r="P136" s="255"/>
      <c r="Q136" s="255"/>
      <c r="R136" s="255"/>
      <c r="S136" s="255"/>
      <c r="T136" s="255"/>
      <c r="U136" s="255"/>
      <c r="V136" s="255"/>
      <c r="W136" s="255"/>
      <c r="X136" s="255"/>
      <c r="Y136" s="256"/>
      <c r="AT136" s="257" t="s">
        <v>195</v>
      </c>
      <c r="AU136" s="257" t="s">
        <v>88</v>
      </c>
      <c r="AV136" s="13" t="s">
        <v>129</v>
      </c>
      <c r="AW136" s="13" t="s">
        <v>5</v>
      </c>
      <c r="AX136" s="13" t="s">
        <v>86</v>
      </c>
      <c r="AY136" s="257" t="s">
        <v>183</v>
      </c>
    </row>
    <row r="137" s="1" customFormat="1" ht="24" customHeight="1">
      <c r="B137" s="39"/>
      <c r="C137" s="218" t="s">
        <v>258</v>
      </c>
      <c r="D137" s="260" t="s">
        <v>185</v>
      </c>
      <c r="E137" s="219" t="s">
        <v>618</v>
      </c>
      <c r="F137" s="220" t="s">
        <v>619</v>
      </c>
      <c r="G137" s="221" t="s">
        <v>200</v>
      </c>
      <c r="H137" s="222">
        <v>4</v>
      </c>
      <c r="I137" s="223"/>
      <c r="J137" s="223"/>
      <c r="K137" s="224">
        <f>ROUND(P137*H137,2)</f>
        <v>0</v>
      </c>
      <c r="L137" s="220" t="s">
        <v>189</v>
      </c>
      <c r="M137" s="44"/>
      <c r="N137" s="225" t="s">
        <v>20</v>
      </c>
      <c r="O137" s="226" t="s">
        <v>47</v>
      </c>
      <c r="P137" s="227">
        <f>I137+J137</f>
        <v>0</v>
      </c>
      <c r="Q137" s="227">
        <f>ROUND(I137*H137,2)</f>
        <v>0</v>
      </c>
      <c r="R137" s="227">
        <f>ROUND(J137*H137,2)</f>
        <v>0</v>
      </c>
      <c r="S137" s="84"/>
      <c r="T137" s="228">
        <f>S137*H137</f>
        <v>0</v>
      </c>
      <c r="U137" s="228">
        <v>0</v>
      </c>
      <c r="V137" s="228">
        <f>U137*H137</f>
        <v>0</v>
      </c>
      <c r="W137" s="228">
        <v>0</v>
      </c>
      <c r="X137" s="228">
        <f>W137*H137</f>
        <v>0</v>
      </c>
      <c r="Y137" s="229" t="s">
        <v>20</v>
      </c>
      <c r="AR137" s="230" t="s">
        <v>129</v>
      </c>
      <c r="AT137" s="230" t="s">
        <v>185</v>
      </c>
      <c r="AU137" s="230" t="s">
        <v>88</v>
      </c>
      <c r="AY137" s="18" t="s">
        <v>183</v>
      </c>
      <c r="BE137" s="231">
        <f>IF(O137="základní",K137,0)</f>
        <v>0</v>
      </c>
      <c r="BF137" s="231">
        <f>IF(O137="snížená",K137,0)</f>
        <v>0</v>
      </c>
      <c r="BG137" s="231">
        <f>IF(O137="zákl. přenesená",K137,0)</f>
        <v>0</v>
      </c>
      <c r="BH137" s="231">
        <f>IF(O137="sníž. přenesená",K137,0)</f>
        <v>0</v>
      </c>
      <c r="BI137" s="231">
        <f>IF(O137="nulová",K137,0)</f>
        <v>0</v>
      </c>
      <c r="BJ137" s="18" t="s">
        <v>86</v>
      </c>
      <c r="BK137" s="231">
        <f>ROUND(P137*H137,2)</f>
        <v>0</v>
      </c>
      <c r="BL137" s="18" t="s">
        <v>129</v>
      </c>
      <c r="BM137" s="230" t="s">
        <v>620</v>
      </c>
    </row>
    <row r="138" s="1" customFormat="1">
      <c r="B138" s="39"/>
      <c r="C138" s="40"/>
      <c r="D138" s="232" t="s">
        <v>191</v>
      </c>
      <c r="E138" s="40"/>
      <c r="F138" s="233" t="s">
        <v>621</v>
      </c>
      <c r="G138" s="40"/>
      <c r="H138" s="40"/>
      <c r="I138" s="138"/>
      <c r="J138" s="138"/>
      <c r="K138" s="40"/>
      <c r="L138" s="40"/>
      <c r="M138" s="44"/>
      <c r="N138" s="234"/>
      <c r="O138" s="84"/>
      <c r="P138" s="84"/>
      <c r="Q138" s="84"/>
      <c r="R138" s="84"/>
      <c r="S138" s="84"/>
      <c r="T138" s="84"/>
      <c r="U138" s="84"/>
      <c r="V138" s="84"/>
      <c r="W138" s="84"/>
      <c r="X138" s="84"/>
      <c r="Y138" s="85"/>
      <c r="AT138" s="18" t="s">
        <v>191</v>
      </c>
      <c r="AU138" s="18" t="s">
        <v>88</v>
      </c>
    </row>
    <row r="139" s="1" customFormat="1">
      <c r="B139" s="39"/>
      <c r="C139" s="40"/>
      <c r="D139" s="232" t="s">
        <v>193</v>
      </c>
      <c r="E139" s="40"/>
      <c r="F139" s="235" t="s">
        <v>342</v>
      </c>
      <c r="G139" s="40"/>
      <c r="H139" s="40"/>
      <c r="I139" s="138"/>
      <c r="J139" s="138"/>
      <c r="K139" s="40"/>
      <c r="L139" s="40"/>
      <c r="M139" s="44"/>
      <c r="N139" s="234"/>
      <c r="O139" s="84"/>
      <c r="P139" s="84"/>
      <c r="Q139" s="84"/>
      <c r="R139" s="84"/>
      <c r="S139" s="84"/>
      <c r="T139" s="84"/>
      <c r="U139" s="84"/>
      <c r="V139" s="84"/>
      <c r="W139" s="84"/>
      <c r="X139" s="84"/>
      <c r="Y139" s="85"/>
      <c r="AT139" s="18" t="s">
        <v>193</v>
      </c>
      <c r="AU139" s="18" t="s">
        <v>88</v>
      </c>
    </row>
    <row r="140" s="12" customFormat="1">
      <c r="B140" s="236"/>
      <c r="C140" s="237"/>
      <c r="D140" s="232" t="s">
        <v>195</v>
      </c>
      <c r="E140" s="238" t="s">
        <v>20</v>
      </c>
      <c r="F140" s="239" t="s">
        <v>545</v>
      </c>
      <c r="G140" s="237"/>
      <c r="H140" s="240">
        <v>4</v>
      </c>
      <c r="I140" s="241"/>
      <c r="J140" s="241"/>
      <c r="K140" s="237"/>
      <c r="L140" s="237"/>
      <c r="M140" s="242"/>
      <c r="N140" s="243"/>
      <c r="O140" s="244"/>
      <c r="P140" s="244"/>
      <c r="Q140" s="244"/>
      <c r="R140" s="244"/>
      <c r="S140" s="244"/>
      <c r="T140" s="244"/>
      <c r="U140" s="244"/>
      <c r="V140" s="244"/>
      <c r="W140" s="244"/>
      <c r="X140" s="244"/>
      <c r="Y140" s="245"/>
      <c r="AT140" s="246" t="s">
        <v>195</v>
      </c>
      <c r="AU140" s="246" t="s">
        <v>88</v>
      </c>
      <c r="AV140" s="12" t="s">
        <v>88</v>
      </c>
      <c r="AW140" s="12" t="s">
        <v>5</v>
      </c>
      <c r="AX140" s="12" t="s">
        <v>78</v>
      </c>
      <c r="AY140" s="246" t="s">
        <v>183</v>
      </c>
    </row>
    <row r="141" s="13" customFormat="1">
      <c r="B141" s="247"/>
      <c r="C141" s="248"/>
      <c r="D141" s="232" t="s">
        <v>195</v>
      </c>
      <c r="E141" s="249" t="s">
        <v>20</v>
      </c>
      <c r="F141" s="250" t="s">
        <v>197</v>
      </c>
      <c r="G141" s="248"/>
      <c r="H141" s="251">
        <v>4</v>
      </c>
      <c r="I141" s="252"/>
      <c r="J141" s="252"/>
      <c r="K141" s="248"/>
      <c r="L141" s="248"/>
      <c r="M141" s="253"/>
      <c r="N141" s="254"/>
      <c r="O141" s="255"/>
      <c r="P141" s="255"/>
      <c r="Q141" s="255"/>
      <c r="R141" s="255"/>
      <c r="S141" s="255"/>
      <c r="T141" s="255"/>
      <c r="U141" s="255"/>
      <c r="V141" s="255"/>
      <c r="W141" s="255"/>
      <c r="X141" s="255"/>
      <c r="Y141" s="256"/>
      <c r="AT141" s="257" t="s">
        <v>195</v>
      </c>
      <c r="AU141" s="257" t="s">
        <v>88</v>
      </c>
      <c r="AV141" s="13" t="s">
        <v>129</v>
      </c>
      <c r="AW141" s="13" t="s">
        <v>5</v>
      </c>
      <c r="AX141" s="13" t="s">
        <v>86</v>
      </c>
      <c r="AY141" s="257" t="s">
        <v>183</v>
      </c>
    </row>
    <row r="142" s="1" customFormat="1" ht="24" customHeight="1">
      <c r="B142" s="39"/>
      <c r="C142" s="218" t="s">
        <v>264</v>
      </c>
      <c r="D142" s="260" t="s">
        <v>185</v>
      </c>
      <c r="E142" s="219" t="s">
        <v>622</v>
      </c>
      <c r="F142" s="220" t="s">
        <v>623</v>
      </c>
      <c r="G142" s="221" t="s">
        <v>200</v>
      </c>
      <c r="H142" s="222">
        <v>1</v>
      </c>
      <c r="I142" s="223"/>
      <c r="J142" s="223"/>
      <c r="K142" s="224">
        <f>ROUND(P142*H142,2)</f>
        <v>0</v>
      </c>
      <c r="L142" s="220" t="s">
        <v>189</v>
      </c>
      <c r="M142" s="44"/>
      <c r="N142" s="225" t="s">
        <v>20</v>
      </c>
      <c r="O142" s="226" t="s">
        <v>47</v>
      </c>
      <c r="P142" s="227">
        <f>I142+J142</f>
        <v>0</v>
      </c>
      <c r="Q142" s="227">
        <f>ROUND(I142*H142,2)</f>
        <v>0</v>
      </c>
      <c r="R142" s="227">
        <f>ROUND(J142*H142,2)</f>
        <v>0</v>
      </c>
      <c r="S142" s="84"/>
      <c r="T142" s="228">
        <f>S142*H142</f>
        <v>0</v>
      </c>
      <c r="U142" s="228">
        <v>0</v>
      </c>
      <c r="V142" s="228">
        <f>U142*H142</f>
        <v>0</v>
      </c>
      <c r="W142" s="228">
        <v>0</v>
      </c>
      <c r="X142" s="228">
        <f>W142*H142</f>
        <v>0</v>
      </c>
      <c r="Y142" s="229" t="s">
        <v>20</v>
      </c>
      <c r="AR142" s="230" t="s">
        <v>129</v>
      </c>
      <c r="AT142" s="230" t="s">
        <v>185</v>
      </c>
      <c r="AU142" s="230" t="s">
        <v>88</v>
      </c>
      <c r="AY142" s="18" t="s">
        <v>183</v>
      </c>
      <c r="BE142" s="231">
        <f>IF(O142="základní",K142,0)</f>
        <v>0</v>
      </c>
      <c r="BF142" s="231">
        <f>IF(O142="snížená",K142,0)</f>
        <v>0</v>
      </c>
      <c r="BG142" s="231">
        <f>IF(O142="zákl. přenesená",K142,0)</f>
        <v>0</v>
      </c>
      <c r="BH142" s="231">
        <f>IF(O142="sníž. přenesená",K142,0)</f>
        <v>0</v>
      </c>
      <c r="BI142" s="231">
        <f>IF(O142="nulová",K142,0)</f>
        <v>0</v>
      </c>
      <c r="BJ142" s="18" t="s">
        <v>86</v>
      </c>
      <c r="BK142" s="231">
        <f>ROUND(P142*H142,2)</f>
        <v>0</v>
      </c>
      <c r="BL142" s="18" t="s">
        <v>129</v>
      </c>
      <c r="BM142" s="230" t="s">
        <v>624</v>
      </c>
    </row>
    <row r="143" s="1" customFormat="1">
      <c r="B143" s="39"/>
      <c r="C143" s="40"/>
      <c r="D143" s="232" t="s">
        <v>191</v>
      </c>
      <c r="E143" s="40"/>
      <c r="F143" s="233" t="s">
        <v>625</v>
      </c>
      <c r="G143" s="40"/>
      <c r="H143" s="40"/>
      <c r="I143" s="138"/>
      <c r="J143" s="138"/>
      <c r="K143" s="40"/>
      <c r="L143" s="40"/>
      <c r="M143" s="44"/>
      <c r="N143" s="234"/>
      <c r="O143" s="84"/>
      <c r="P143" s="84"/>
      <c r="Q143" s="84"/>
      <c r="R143" s="84"/>
      <c r="S143" s="84"/>
      <c r="T143" s="84"/>
      <c r="U143" s="84"/>
      <c r="V143" s="84"/>
      <c r="W143" s="84"/>
      <c r="X143" s="84"/>
      <c r="Y143" s="85"/>
      <c r="AT143" s="18" t="s">
        <v>191</v>
      </c>
      <c r="AU143" s="18" t="s">
        <v>88</v>
      </c>
    </row>
    <row r="144" s="1" customFormat="1">
      <c r="B144" s="39"/>
      <c r="C144" s="40"/>
      <c r="D144" s="232" t="s">
        <v>193</v>
      </c>
      <c r="E144" s="40"/>
      <c r="F144" s="235" t="s">
        <v>342</v>
      </c>
      <c r="G144" s="40"/>
      <c r="H144" s="40"/>
      <c r="I144" s="138"/>
      <c r="J144" s="138"/>
      <c r="K144" s="40"/>
      <c r="L144" s="40"/>
      <c r="M144" s="44"/>
      <c r="N144" s="234"/>
      <c r="O144" s="84"/>
      <c r="P144" s="84"/>
      <c r="Q144" s="84"/>
      <c r="R144" s="84"/>
      <c r="S144" s="84"/>
      <c r="T144" s="84"/>
      <c r="U144" s="84"/>
      <c r="V144" s="84"/>
      <c r="W144" s="84"/>
      <c r="X144" s="84"/>
      <c r="Y144" s="85"/>
      <c r="AT144" s="18" t="s">
        <v>193</v>
      </c>
      <c r="AU144" s="18" t="s">
        <v>88</v>
      </c>
    </row>
    <row r="145" s="12" customFormat="1">
      <c r="B145" s="236"/>
      <c r="C145" s="237"/>
      <c r="D145" s="232" t="s">
        <v>195</v>
      </c>
      <c r="E145" s="238" t="s">
        <v>20</v>
      </c>
      <c r="F145" s="239" t="s">
        <v>546</v>
      </c>
      <c r="G145" s="237"/>
      <c r="H145" s="240">
        <v>1</v>
      </c>
      <c r="I145" s="241"/>
      <c r="J145" s="241"/>
      <c r="K145" s="237"/>
      <c r="L145" s="237"/>
      <c r="M145" s="242"/>
      <c r="N145" s="243"/>
      <c r="O145" s="244"/>
      <c r="P145" s="244"/>
      <c r="Q145" s="244"/>
      <c r="R145" s="244"/>
      <c r="S145" s="244"/>
      <c r="T145" s="244"/>
      <c r="U145" s="244"/>
      <c r="V145" s="244"/>
      <c r="W145" s="244"/>
      <c r="X145" s="244"/>
      <c r="Y145" s="245"/>
      <c r="AT145" s="246" t="s">
        <v>195</v>
      </c>
      <c r="AU145" s="246" t="s">
        <v>88</v>
      </c>
      <c r="AV145" s="12" t="s">
        <v>88</v>
      </c>
      <c r="AW145" s="12" t="s">
        <v>5</v>
      </c>
      <c r="AX145" s="12" t="s">
        <v>78</v>
      </c>
      <c r="AY145" s="246" t="s">
        <v>183</v>
      </c>
    </row>
    <row r="146" s="13" customFormat="1">
      <c r="B146" s="247"/>
      <c r="C146" s="248"/>
      <c r="D146" s="232" t="s">
        <v>195</v>
      </c>
      <c r="E146" s="249" t="s">
        <v>20</v>
      </c>
      <c r="F146" s="250" t="s">
        <v>197</v>
      </c>
      <c r="G146" s="248"/>
      <c r="H146" s="251">
        <v>1</v>
      </c>
      <c r="I146" s="252"/>
      <c r="J146" s="252"/>
      <c r="K146" s="248"/>
      <c r="L146" s="248"/>
      <c r="M146" s="253"/>
      <c r="N146" s="254"/>
      <c r="O146" s="255"/>
      <c r="P146" s="255"/>
      <c r="Q146" s="255"/>
      <c r="R146" s="255"/>
      <c r="S146" s="255"/>
      <c r="T146" s="255"/>
      <c r="U146" s="255"/>
      <c r="V146" s="255"/>
      <c r="W146" s="255"/>
      <c r="X146" s="255"/>
      <c r="Y146" s="256"/>
      <c r="AT146" s="257" t="s">
        <v>195</v>
      </c>
      <c r="AU146" s="257" t="s">
        <v>88</v>
      </c>
      <c r="AV146" s="13" t="s">
        <v>129</v>
      </c>
      <c r="AW146" s="13" t="s">
        <v>5</v>
      </c>
      <c r="AX146" s="13" t="s">
        <v>86</v>
      </c>
      <c r="AY146" s="257" t="s">
        <v>183</v>
      </c>
    </row>
    <row r="147" s="11" customFormat="1" ht="22.8" customHeight="1">
      <c r="B147" s="201"/>
      <c r="C147" s="202"/>
      <c r="D147" s="203" t="s">
        <v>77</v>
      </c>
      <c r="E147" s="216" t="s">
        <v>532</v>
      </c>
      <c r="F147" s="216" t="s">
        <v>533</v>
      </c>
      <c r="G147" s="202"/>
      <c r="H147" s="202"/>
      <c r="I147" s="205"/>
      <c r="J147" s="205"/>
      <c r="K147" s="217">
        <f>BK147</f>
        <v>0</v>
      </c>
      <c r="L147" s="202"/>
      <c r="M147" s="207"/>
      <c r="N147" s="208"/>
      <c r="O147" s="209"/>
      <c r="P147" s="209"/>
      <c r="Q147" s="210">
        <f>SUM(Q148:Q150)</f>
        <v>0</v>
      </c>
      <c r="R147" s="210">
        <f>SUM(R148:R150)</f>
        <v>0</v>
      </c>
      <c r="S147" s="209"/>
      <c r="T147" s="211">
        <f>SUM(T148:T150)</f>
        <v>0</v>
      </c>
      <c r="U147" s="209"/>
      <c r="V147" s="211">
        <f>SUM(V148:V150)</f>
        <v>0</v>
      </c>
      <c r="W147" s="209"/>
      <c r="X147" s="211">
        <f>SUM(X148:X150)</f>
        <v>0</v>
      </c>
      <c r="Y147" s="212"/>
      <c r="AR147" s="213" t="s">
        <v>86</v>
      </c>
      <c r="AT147" s="214" t="s">
        <v>77</v>
      </c>
      <c r="AU147" s="214" t="s">
        <v>86</v>
      </c>
      <c r="AY147" s="213" t="s">
        <v>183</v>
      </c>
      <c r="BK147" s="215">
        <f>SUM(BK148:BK150)</f>
        <v>0</v>
      </c>
    </row>
    <row r="148" s="1" customFormat="1" ht="24" customHeight="1">
      <c r="B148" s="39"/>
      <c r="C148" s="218" t="s">
        <v>269</v>
      </c>
      <c r="D148" s="218" t="s">
        <v>185</v>
      </c>
      <c r="E148" s="219" t="s">
        <v>630</v>
      </c>
      <c r="F148" s="220" t="s">
        <v>631</v>
      </c>
      <c r="G148" s="221" t="s">
        <v>416</v>
      </c>
      <c r="H148" s="222">
        <v>0.056000000000000001</v>
      </c>
      <c r="I148" s="223"/>
      <c r="J148" s="223"/>
      <c r="K148" s="224">
        <f>ROUND(P148*H148,2)</f>
        <v>0</v>
      </c>
      <c r="L148" s="220" t="s">
        <v>189</v>
      </c>
      <c r="M148" s="44"/>
      <c r="N148" s="225" t="s">
        <v>20</v>
      </c>
      <c r="O148" s="226" t="s">
        <v>47</v>
      </c>
      <c r="P148" s="227">
        <f>I148+J148</f>
        <v>0</v>
      </c>
      <c r="Q148" s="227">
        <f>ROUND(I148*H148,2)</f>
        <v>0</v>
      </c>
      <c r="R148" s="227">
        <f>ROUND(J148*H148,2)</f>
        <v>0</v>
      </c>
      <c r="S148" s="84"/>
      <c r="T148" s="228">
        <f>S148*H148</f>
        <v>0</v>
      </c>
      <c r="U148" s="228">
        <v>0</v>
      </c>
      <c r="V148" s="228">
        <f>U148*H148</f>
        <v>0</v>
      </c>
      <c r="W148" s="228">
        <v>0</v>
      </c>
      <c r="X148" s="228">
        <f>W148*H148</f>
        <v>0</v>
      </c>
      <c r="Y148" s="229" t="s">
        <v>20</v>
      </c>
      <c r="AR148" s="230" t="s">
        <v>129</v>
      </c>
      <c r="AT148" s="230" t="s">
        <v>185</v>
      </c>
      <c r="AU148" s="230" t="s">
        <v>88</v>
      </c>
      <c r="AY148" s="18" t="s">
        <v>183</v>
      </c>
      <c r="BE148" s="231">
        <f>IF(O148="základní",K148,0)</f>
        <v>0</v>
      </c>
      <c r="BF148" s="231">
        <f>IF(O148="snížená",K148,0)</f>
        <v>0</v>
      </c>
      <c r="BG148" s="231">
        <f>IF(O148="zákl. přenesená",K148,0)</f>
        <v>0</v>
      </c>
      <c r="BH148" s="231">
        <f>IF(O148="sníž. přenesená",K148,0)</f>
        <v>0</v>
      </c>
      <c r="BI148" s="231">
        <f>IF(O148="nulová",K148,0)</f>
        <v>0</v>
      </c>
      <c r="BJ148" s="18" t="s">
        <v>86</v>
      </c>
      <c r="BK148" s="231">
        <f>ROUND(P148*H148,2)</f>
        <v>0</v>
      </c>
      <c r="BL148" s="18" t="s">
        <v>129</v>
      </c>
      <c r="BM148" s="230" t="s">
        <v>820</v>
      </c>
    </row>
    <row r="149" s="1" customFormat="1">
      <c r="B149" s="39"/>
      <c r="C149" s="40"/>
      <c r="D149" s="232" t="s">
        <v>191</v>
      </c>
      <c r="E149" s="40"/>
      <c r="F149" s="233" t="s">
        <v>633</v>
      </c>
      <c r="G149" s="40"/>
      <c r="H149" s="40"/>
      <c r="I149" s="138"/>
      <c r="J149" s="138"/>
      <c r="K149" s="40"/>
      <c r="L149" s="40"/>
      <c r="M149" s="44"/>
      <c r="N149" s="234"/>
      <c r="O149" s="84"/>
      <c r="P149" s="84"/>
      <c r="Q149" s="84"/>
      <c r="R149" s="84"/>
      <c r="S149" s="84"/>
      <c r="T149" s="84"/>
      <c r="U149" s="84"/>
      <c r="V149" s="84"/>
      <c r="W149" s="84"/>
      <c r="X149" s="84"/>
      <c r="Y149" s="85"/>
      <c r="AT149" s="18" t="s">
        <v>191</v>
      </c>
      <c r="AU149" s="18" t="s">
        <v>88</v>
      </c>
    </row>
    <row r="150" s="1" customFormat="1">
      <c r="B150" s="39"/>
      <c r="C150" s="40"/>
      <c r="D150" s="232" t="s">
        <v>193</v>
      </c>
      <c r="E150" s="40"/>
      <c r="F150" s="235" t="s">
        <v>634</v>
      </c>
      <c r="G150" s="40"/>
      <c r="H150" s="40"/>
      <c r="I150" s="138"/>
      <c r="J150" s="138"/>
      <c r="K150" s="40"/>
      <c r="L150" s="40"/>
      <c r="M150" s="44"/>
      <c r="N150" s="295"/>
      <c r="O150" s="296"/>
      <c r="P150" s="296"/>
      <c r="Q150" s="296"/>
      <c r="R150" s="296"/>
      <c r="S150" s="296"/>
      <c r="T150" s="296"/>
      <c r="U150" s="296"/>
      <c r="V150" s="296"/>
      <c r="W150" s="296"/>
      <c r="X150" s="296"/>
      <c r="Y150" s="297"/>
      <c r="AT150" s="18" t="s">
        <v>193</v>
      </c>
      <c r="AU150" s="18" t="s">
        <v>88</v>
      </c>
    </row>
    <row r="151" s="1" customFormat="1" ht="6.96" customHeight="1">
      <c r="B151" s="59"/>
      <c r="C151" s="60"/>
      <c r="D151" s="60"/>
      <c r="E151" s="60"/>
      <c r="F151" s="60"/>
      <c r="G151" s="60"/>
      <c r="H151" s="60"/>
      <c r="I151" s="165"/>
      <c r="J151" s="165"/>
      <c r="K151" s="60"/>
      <c r="L151" s="60"/>
      <c r="M151" s="44"/>
    </row>
  </sheetData>
  <sheetProtection sheet="1" autoFilter="0" formatColumns="0" formatRows="0" objects="1" scenarios="1" spinCount="100000" saltValue="0HgckDgMUoUaFQW5KICiUiN/eig98VCQ3AGPdxZh61Fr/6+BRn6o3fe/PVM2NsRvRp1Mnf86sIph5/VaPNigsg==" hashValue="OnkRCFQkCJSgk1q5hVJ2ELPcgFBvBeLplU/yTRHlaPdK4k7RfBuKsChu8DGnpG6axBjDFG9P3X6HQDFv+5W82A==" algorithmName="SHA-512" password="CC35"/>
  <autoFilter ref="C83:L150"/>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100</v>
      </c>
      <c r="AZ2" s="130" t="s">
        <v>635</v>
      </c>
      <c r="BA2" s="130" t="s">
        <v>20</v>
      </c>
      <c r="BB2" s="130" t="s">
        <v>20</v>
      </c>
      <c r="BC2" s="130" t="s">
        <v>821</v>
      </c>
      <c r="BD2" s="130" t="s">
        <v>88</v>
      </c>
    </row>
    <row r="3" ht="6.96" customHeight="1">
      <c r="B3" s="131"/>
      <c r="C3" s="132"/>
      <c r="D3" s="132"/>
      <c r="E3" s="132"/>
      <c r="F3" s="132"/>
      <c r="G3" s="132"/>
      <c r="H3" s="132"/>
      <c r="I3" s="133"/>
      <c r="J3" s="133"/>
      <c r="K3" s="132"/>
      <c r="L3" s="132"/>
      <c r="M3" s="21"/>
      <c r="AT3" s="18" t="s">
        <v>88</v>
      </c>
      <c r="AZ3" s="130" t="s">
        <v>637</v>
      </c>
      <c r="BA3" s="130" t="s">
        <v>20</v>
      </c>
      <c r="BB3" s="130" t="s">
        <v>20</v>
      </c>
      <c r="BC3" s="130" t="s">
        <v>822</v>
      </c>
      <c r="BD3" s="130" t="s">
        <v>88</v>
      </c>
    </row>
    <row r="4" ht="24.96" customHeight="1">
      <c r="B4" s="21"/>
      <c r="D4" s="134" t="s">
        <v>123</v>
      </c>
      <c r="M4" s="21"/>
      <c r="N4" s="135" t="s">
        <v>11</v>
      </c>
      <c r="AT4" s="18" t="s">
        <v>4</v>
      </c>
      <c r="AZ4" s="130" t="s">
        <v>119</v>
      </c>
      <c r="BA4" s="130" t="s">
        <v>20</v>
      </c>
      <c r="BB4" s="130" t="s">
        <v>20</v>
      </c>
      <c r="BC4" s="130" t="s">
        <v>823</v>
      </c>
      <c r="BD4" s="130" t="s">
        <v>88</v>
      </c>
    </row>
    <row r="5" ht="6.96" customHeight="1">
      <c r="B5" s="21"/>
      <c r="M5" s="21"/>
      <c r="AZ5" s="130" t="s">
        <v>824</v>
      </c>
      <c r="BA5" s="130" t="s">
        <v>20</v>
      </c>
      <c r="BB5" s="130" t="s">
        <v>20</v>
      </c>
      <c r="BC5" s="130" t="s">
        <v>825</v>
      </c>
      <c r="BD5" s="130" t="s">
        <v>88</v>
      </c>
    </row>
    <row r="6" ht="12" customHeight="1">
      <c r="B6" s="21"/>
      <c r="D6" s="136" t="s">
        <v>17</v>
      </c>
      <c r="M6" s="21"/>
      <c r="AZ6" s="130" t="s">
        <v>121</v>
      </c>
      <c r="BA6" s="130" t="s">
        <v>20</v>
      </c>
      <c r="BB6" s="130" t="s">
        <v>20</v>
      </c>
      <c r="BC6" s="130" t="s">
        <v>230</v>
      </c>
      <c r="BD6" s="130" t="s">
        <v>88</v>
      </c>
    </row>
    <row r="7" ht="16.5" customHeight="1">
      <c r="B7" s="21"/>
      <c r="E7" s="137" t="str">
        <f>'Rekapitulace stavby'!K6</f>
        <v>Trnávka,Trnava u Zlína, dílčí úpravy toku</v>
      </c>
      <c r="F7" s="136"/>
      <c r="G7" s="136"/>
      <c r="H7" s="136"/>
      <c r="M7" s="21"/>
      <c r="AZ7" s="130" t="s">
        <v>124</v>
      </c>
      <c r="BA7" s="130" t="s">
        <v>20</v>
      </c>
      <c r="BB7" s="130" t="s">
        <v>20</v>
      </c>
      <c r="BC7" s="130" t="s">
        <v>246</v>
      </c>
      <c r="BD7" s="130" t="s">
        <v>88</v>
      </c>
    </row>
    <row r="8" s="1" customFormat="1" ht="12" customHeight="1">
      <c r="B8" s="44"/>
      <c r="D8" s="136" t="s">
        <v>132</v>
      </c>
      <c r="I8" s="138"/>
      <c r="J8" s="138"/>
      <c r="M8" s="44"/>
      <c r="AZ8" s="130" t="s">
        <v>126</v>
      </c>
      <c r="BA8" s="130" t="s">
        <v>20</v>
      </c>
      <c r="BB8" s="130" t="s">
        <v>20</v>
      </c>
      <c r="BC8" s="130" t="s">
        <v>88</v>
      </c>
      <c r="BD8" s="130" t="s">
        <v>88</v>
      </c>
    </row>
    <row r="9" s="1" customFormat="1" ht="36.96" customHeight="1">
      <c r="B9" s="44"/>
      <c r="E9" s="139" t="s">
        <v>826</v>
      </c>
      <c r="F9" s="1"/>
      <c r="G9" s="1"/>
      <c r="H9" s="1"/>
      <c r="I9" s="138"/>
      <c r="J9" s="138"/>
      <c r="M9" s="44"/>
      <c r="AZ9" s="130" t="s">
        <v>130</v>
      </c>
      <c r="BA9" s="130" t="s">
        <v>20</v>
      </c>
      <c r="BB9" s="130" t="s">
        <v>20</v>
      </c>
      <c r="BC9" s="130" t="s">
        <v>827</v>
      </c>
      <c r="BD9" s="130" t="s">
        <v>88</v>
      </c>
    </row>
    <row r="10" s="1" customFormat="1">
      <c r="B10" s="44"/>
      <c r="I10" s="138"/>
      <c r="J10" s="138"/>
      <c r="M10" s="44"/>
      <c r="AZ10" s="130" t="s">
        <v>828</v>
      </c>
      <c r="BA10" s="130" t="s">
        <v>20</v>
      </c>
      <c r="BB10" s="130" t="s">
        <v>20</v>
      </c>
      <c r="BC10" s="130" t="s">
        <v>829</v>
      </c>
      <c r="BD10" s="130" t="s">
        <v>88</v>
      </c>
    </row>
    <row r="11" s="1" customFormat="1" ht="12" customHeight="1">
      <c r="B11" s="44"/>
      <c r="D11" s="136" t="s">
        <v>19</v>
      </c>
      <c r="F11" s="140" t="s">
        <v>20</v>
      </c>
      <c r="I11" s="141" t="s">
        <v>21</v>
      </c>
      <c r="J11" s="142" t="s">
        <v>20</v>
      </c>
      <c r="M11" s="44"/>
      <c r="AZ11" s="130" t="s">
        <v>133</v>
      </c>
      <c r="BA11" s="130" t="s">
        <v>20</v>
      </c>
      <c r="BB11" s="130" t="s">
        <v>20</v>
      </c>
      <c r="BC11" s="130" t="s">
        <v>830</v>
      </c>
      <c r="BD11" s="130" t="s">
        <v>88</v>
      </c>
    </row>
    <row r="12" s="1" customFormat="1" ht="12" customHeight="1">
      <c r="B12" s="44"/>
      <c r="D12" s="136" t="s">
        <v>22</v>
      </c>
      <c r="F12" s="140" t="s">
        <v>23</v>
      </c>
      <c r="I12" s="141" t="s">
        <v>24</v>
      </c>
      <c r="J12" s="143" t="str">
        <f>'Rekapitulace stavby'!AN8</f>
        <v>16. 9. 2019</v>
      </c>
      <c r="M12" s="44"/>
      <c r="AZ12" s="130" t="s">
        <v>136</v>
      </c>
      <c r="BA12" s="130" t="s">
        <v>20</v>
      </c>
      <c r="BB12" s="130" t="s">
        <v>20</v>
      </c>
      <c r="BC12" s="130" t="s">
        <v>831</v>
      </c>
      <c r="BD12" s="130" t="s">
        <v>88</v>
      </c>
    </row>
    <row r="13" s="1" customFormat="1" ht="10.8" customHeight="1">
      <c r="B13" s="44"/>
      <c r="I13" s="138"/>
      <c r="J13" s="138"/>
      <c r="M13" s="44"/>
      <c r="AZ13" s="130" t="s">
        <v>138</v>
      </c>
      <c r="BA13" s="130" t="s">
        <v>20</v>
      </c>
      <c r="BB13" s="130" t="s">
        <v>20</v>
      </c>
      <c r="BC13" s="130" t="s">
        <v>832</v>
      </c>
      <c r="BD13" s="130" t="s">
        <v>88</v>
      </c>
    </row>
    <row r="14" s="1" customFormat="1" ht="12" customHeight="1">
      <c r="B14" s="44"/>
      <c r="D14" s="136" t="s">
        <v>26</v>
      </c>
      <c r="I14" s="141" t="s">
        <v>27</v>
      </c>
      <c r="J14" s="142" t="s">
        <v>28</v>
      </c>
      <c r="M14" s="44"/>
      <c r="AZ14" s="130" t="s">
        <v>140</v>
      </c>
      <c r="BA14" s="130" t="s">
        <v>20</v>
      </c>
      <c r="BB14" s="130" t="s">
        <v>20</v>
      </c>
      <c r="BC14" s="130" t="s">
        <v>833</v>
      </c>
      <c r="BD14" s="130" t="s">
        <v>88</v>
      </c>
    </row>
    <row r="15" s="1" customFormat="1" ht="18" customHeight="1">
      <c r="B15" s="44"/>
      <c r="E15" s="140" t="s">
        <v>29</v>
      </c>
      <c r="I15" s="141" t="s">
        <v>30</v>
      </c>
      <c r="J15" s="142" t="s">
        <v>31</v>
      </c>
      <c r="M15" s="44"/>
      <c r="AZ15" s="130" t="s">
        <v>142</v>
      </c>
      <c r="BA15" s="130" t="s">
        <v>20</v>
      </c>
      <c r="BB15" s="130" t="s">
        <v>20</v>
      </c>
      <c r="BC15" s="130" t="s">
        <v>834</v>
      </c>
      <c r="BD15" s="130" t="s">
        <v>88</v>
      </c>
    </row>
    <row r="16" s="1" customFormat="1" ht="6.96" customHeight="1">
      <c r="B16" s="44"/>
      <c r="I16" s="138"/>
      <c r="J16" s="138"/>
      <c r="M16" s="44"/>
      <c r="AZ16" s="130" t="s">
        <v>144</v>
      </c>
      <c r="BA16" s="130" t="s">
        <v>20</v>
      </c>
      <c r="BB16" s="130" t="s">
        <v>20</v>
      </c>
      <c r="BC16" s="130" t="s">
        <v>835</v>
      </c>
      <c r="BD16" s="130" t="s">
        <v>88</v>
      </c>
    </row>
    <row r="17" s="1" customFormat="1" ht="12" customHeight="1">
      <c r="B17" s="44"/>
      <c r="D17" s="136" t="s">
        <v>32</v>
      </c>
      <c r="I17" s="141" t="s">
        <v>27</v>
      </c>
      <c r="J17" s="34" t="str">
        <f>'Rekapitulace stavby'!AN13</f>
        <v>Vyplň údaj</v>
      </c>
      <c r="M17" s="44"/>
      <c r="AZ17" s="130" t="s">
        <v>146</v>
      </c>
      <c r="BA17" s="130" t="s">
        <v>20</v>
      </c>
      <c r="BB17" s="130" t="s">
        <v>20</v>
      </c>
      <c r="BC17" s="130" t="s">
        <v>836</v>
      </c>
      <c r="BD17" s="130" t="s">
        <v>88</v>
      </c>
    </row>
    <row r="18" s="1" customFormat="1" ht="18" customHeight="1">
      <c r="B18" s="44"/>
      <c r="E18" s="34" t="str">
        <f>'Rekapitulace stavby'!E14</f>
        <v>Vyplň údaj</v>
      </c>
      <c r="F18" s="140"/>
      <c r="G18" s="140"/>
      <c r="H18" s="140"/>
      <c r="I18" s="141" t="s">
        <v>30</v>
      </c>
      <c r="J18" s="34" t="str">
        <f>'Rekapitulace stavby'!AN14</f>
        <v>Vyplň údaj</v>
      </c>
      <c r="M18" s="44"/>
      <c r="AZ18" s="130" t="s">
        <v>148</v>
      </c>
      <c r="BA18" s="130" t="s">
        <v>20</v>
      </c>
      <c r="BB18" s="130" t="s">
        <v>20</v>
      </c>
      <c r="BC18" s="130" t="s">
        <v>837</v>
      </c>
      <c r="BD18" s="130" t="s">
        <v>88</v>
      </c>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ROUND(K86,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ROUND((SUM(BE86:BE404)),  2)</f>
        <v>0</v>
      </c>
      <c r="I35" s="154">
        <v>0.20999999999999999</v>
      </c>
      <c r="J35" s="138"/>
      <c r="K35" s="148">
        <f>ROUND(((SUM(BE86:BE404))*I35),  2)</f>
        <v>0</v>
      </c>
      <c r="M35" s="44"/>
    </row>
    <row r="36" s="1" customFormat="1" ht="14.4" customHeight="1">
      <c r="B36" s="44"/>
      <c r="E36" s="136" t="s">
        <v>48</v>
      </c>
      <c r="F36" s="148">
        <f>ROUND((SUM(BF86:BF404)),  2)</f>
        <v>0</v>
      </c>
      <c r="I36" s="154">
        <v>0.14999999999999999</v>
      </c>
      <c r="J36" s="138"/>
      <c r="K36" s="148">
        <f>ROUND(((SUM(BF86:BF404))*I36),  2)</f>
        <v>0</v>
      </c>
      <c r="M36" s="44"/>
    </row>
    <row r="37" hidden="1" s="1" customFormat="1" ht="14.4" customHeight="1">
      <c r="B37" s="44"/>
      <c r="E37" s="136" t="s">
        <v>49</v>
      </c>
      <c r="F37" s="148">
        <f>ROUND((SUM(BG86:BG404)),  2)</f>
        <v>0</v>
      </c>
      <c r="I37" s="154">
        <v>0.20999999999999999</v>
      </c>
      <c r="J37" s="138"/>
      <c r="K37" s="148">
        <f>0</f>
        <v>0</v>
      </c>
      <c r="M37" s="44"/>
    </row>
    <row r="38" hidden="1" s="1" customFormat="1" ht="14.4" customHeight="1">
      <c r="B38" s="44"/>
      <c r="E38" s="136" t="s">
        <v>50</v>
      </c>
      <c r="F38" s="148">
        <f>ROUND((SUM(BH86:BH404)),  2)</f>
        <v>0</v>
      </c>
      <c r="I38" s="154">
        <v>0.14999999999999999</v>
      </c>
      <c r="J38" s="138"/>
      <c r="K38" s="148">
        <f>0</f>
        <v>0</v>
      </c>
      <c r="M38" s="44"/>
    </row>
    <row r="39" hidden="1" s="1" customFormat="1" ht="14.4" customHeight="1">
      <c r="B39" s="44"/>
      <c r="E39" s="136" t="s">
        <v>51</v>
      </c>
      <c r="F39" s="148">
        <f>ROUND((SUM(BI86:BI404)),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18030-33XT-DM-SO03 - Dílčí úpravy toku - SO 03</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Q86</f>
        <v>0</v>
      </c>
      <c r="J61" s="176">
        <f>R86</f>
        <v>0</v>
      </c>
      <c r="K61" s="102">
        <f>K86</f>
        <v>0</v>
      </c>
      <c r="L61" s="40"/>
      <c r="M61" s="44"/>
      <c r="AU61" s="18" t="s">
        <v>157</v>
      </c>
    </row>
    <row r="62" s="8" customFormat="1" ht="24.96" customHeight="1">
      <c r="B62" s="177"/>
      <c r="C62" s="178"/>
      <c r="D62" s="179" t="s">
        <v>158</v>
      </c>
      <c r="E62" s="180"/>
      <c r="F62" s="180"/>
      <c r="G62" s="180"/>
      <c r="H62" s="180"/>
      <c r="I62" s="181">
        <f>Q87</f>
        <v>0</v>
      </c>
      <c r="J62" s="181">
        <f>R87</f>
        <v>0</v>
      </c>
      <c r="K62" s="182">
        <f>K87</f>
        <v>0</v>
      </c>
      <c r="L62" s="178"/>
      <c r="M62" s="183"/>
    </row>
    <row r="63" s="9" customFormat="1" ht="19.92" customHeight="1">
      <c r="B63" s="184"/>
      <c r="C63" s="185"/>
      <c r="D63" s="186" t="s">
        <v>159</v>
      </c>
      <c r="E63" s="187"/>
      <c r="F63" s="187"/>
      <c r="G63" s="187"/>
      <c r="H63" s="187"/>
      <c r="I63" s="188">
        <f>Q88</f>
        <v>0</v>
      </c>
      <c r="J63" s="188">
        <f>R88</f>
        <v>0</v>
      </c>
      <c r="K63" s="189">
        <f>K88</f>
        <v>0</v>
      </c>
      <c r="L63" s="185"/>
      <c r="M63" s="190"/>
    </row>
    <row r="64" s="9" customFormat="1" ht="19.92" customHeight="1">
      <c r="B64" s="184"/>
      <c r="C64" s="185"/>
      <c r="D64" s="186" t="s">
        <v>160</v>
      </c>
      <c r="E64" s="187"/>
      <c r="F64" s="187"/>
      <c r="G64" s="187"/>
      <c r="H64" s="187"/>
      <c r="I64" s="188">
        <f>Q331</f>
        <v>0</v>
      </c>
      <c r="J64" s="188">
        <f>R331</f>
        <v>0</v>
      </c>
      <c r="K64" s="189">
        <f>K331</f>
        <v>0</v>
      </c>
      <c r="L64" s="185"/>
      <c r="M64" s="190"/>
    </row>
    <row r="65" s="9" customFormat="1" ht="19.92" customHeight="1">
      <c r="B65" s="184"/>
      <c r="C65" s="185"/>
      <c r="D65" s="186" t="s">
        <v>161</v>
      </c>
      <c r="E65" s="187"/>
      <c r="F65" s="187"/>
      <c r="G65" s="187"/>
      <c r="H65" s="187"/>
      <c r="I65" s="188">
        <f>Q388</f>
        <v>0</v>
      </c>
      <c r="J65" s="188">
        <f>R388</f>
        <v>0</v>
      </c>
      <c r="K65" s="189">
        <f>K388</f>
        <v>0</v>
      </c>
      <c r="L65" s="185"/>
      <c r="M65" s="190"/>
    </row>
    <row r="66" s="9" customFormat="1" ht="19.92" customHeight="1">
      <c r="B66" s="184"/>
      <c r="C66" s="185"/>
      <c r="D66" s="186" t="s">
        <v>162</v>
      </c>
      <c r="E66" s="187"/>
      <c r="F66" s="187"/>
      <c r="G66" s="187"/>
      <c r="H66" s="187"/>
      <c r="I66" s="188">
        <f>Q401</f>
        <v>0</v>
      </c>
      <c r="J66" s="188">
        <f>R401</f>
        <v>0</v>
      </c>
      <c r="K66" s="189">
        <f>K401</f>
        <v>0</v>
      </c>
      <c r="L66" s="185"/>
      <c r="M66" s="190"/>
    </row>
    <row r="67" s="1" customFormat="1" ht="21.84" customHeight="1">
      <c r="B67" s="39"/>
      <c r="C67" s="40"/>
      <c r="D67" s="40"/>
      <c r="E67" s="40"/>
      <c r="F67" s="40"/>
      <c r="G67" s="40"/>
      <c r="H67" s="40"/>
      <c r="I67" s="138"/>
      <c r="J67" s="138"/>
      <c r="K67" s="40"/>
      <c r="L67" s="40"/>
      <c r="M67" s="44"/>
    </row>
    <row r="68" s="1" customFormat="1" ht="6.96" customHeight="1">
      <c r="B68" s="59"/>
      <c r="C68" s="60"/>
      <c r="D68" s="60"/>
      <c r="E68" s="60"/>
      <c r="F68" s="60"/>
      <c r="G68" s="60"/>
      <c r="H68" s="60"/>
      <c r="I68" s="165"/>
      <c r="J68" s="165"/>
      <c r="K68" s="60"/>
      <c r="L68" s="60"/>
      <c r="M68" s="44"/>
    </row>
    <row r="72" s="1" customFormat="1" ht="6.96" customHeight="1">
      <c r="B72" s="61"/>
      <c r="C72" s="62"/>
      <c r="D72" s="62"/>
      <c r="E72" s="62"/>
      <c r="F72" s="62"/>
      <c r="G72" s="62"/>
      <c r="H72" s="62"/>
      <c r="I72" s="168"/>
      <c r="J72" s="168"/>
      <c r="K72" s="62"/>
      <c r="L72" s="62"/>
      <c r="M72" s="44"/>
    </row>
    <row r="73" s="1" customFormat="1" ht="24.96" customHeight="1">
      <c r="B73" s="39"/>
      <c r="C73" s="24" t="s">
        <v>163</v>
      </c>
      <c r="D73" s="40"/>
      <c r="E73" s="40"/>
      <c r="F73" s="40"/>
      <c r="G73" s="40"/>
      <c r="H73" s="40"/>
      <c r="I73" s="138"/>
      <c r="J73" s="138"/>
      <c r="K73" s="40"/>
      <c r="L73" s="40"/>
      <c r="M73" s="44"/>
    </row>
    <row r="74" s="1" customFormat="1" ht="6.96" customHeight="1">
      <c r="B74" s="39"/>
      <c r="C74" s="40"/>
      <c r="D74" s="40"/>
      <c r="E74" s="40"/>
      <c r="F74" s="40"/>
      <c r="G74" s="40"/>
      <c r="H74" s="40"/>
      <c r="I74" s="138"/>
      <c r="J74" s="138"/>
      <c r="K74" s="40"/>
      <c r="L74" s="40"/>
      <c r="M74" s="44"/>
    </row>
    <row r="75" s="1" customFormat="1" ht="12" customHeight="1">
      <c r="B75" s="39"/>
      <c r="C75" s="33" t="s">
        <v>17</v>
      </c>
      <c r="D75" s="40"/>
      <c r="E75" s="40"/>
      <c r="F75" s="40"/>
      <c r="G75" s="40"/>
      <c r="H75" s="40"/>
      <c r="I75" s="138"/>
      <c r="J75" s="138"/>
      <c r="K75" s="40"/>
      <c r="L75" s="40"/>
      <c r="M75" s="44"/>
    </row>
    <row r="76" s="1" customFormat="1" ht="16.5" customHeight="1">
      <c r="B76" s="39"/>
      <c r="C76" s="40"/>
      <c r="D76" s="40"/>
      <c r="E76" s="169" t="str">
        <f>E7</f>
        <v>Trnávka,Trnava u Zlína, dílčí úpravy toku</v>
      </c>
      <c r="F76" s="33"/>
      <c r="G76" s="33"/>
      <c r="H76" s="33"/>
      <c r="I76" s="138"/>
      <c r="J76" s="138"/>
      <c r="K76" s="40"/>
      <c r="L76" s="40"/>
      <c r="M76" s="44"/>
    </row>
    <row r="77" s="1" customFormat="1" ht="12" customHeight="1">
      <c r="B77" s="39"/>
      <c r="C77" s="33" t="s">
        <v>132</v>
      </c>
      <c r="D77" s="40"/>
      <c r="E77" s="40"/>
      <c r="F77" s="40"/>
      <c r="G77" s="40"/>
      <c r="H77" s="40"/>
      <c r="I77" s="138"/>
      <c r="J77" s="138"/>
      <c r="K77" s="40"/>
      <c r="L77" s="40"/>
      <c r="M77" s="44"/>
    </row>
    <row r="78" s="1" customFormat="1" ht="16.5" customHeight="1">
      <c r="B78" s="39"/>
      <c r="C78" s="40"/>
      <c r="D78" s="40"/>
      <c r="E78" s="69" t="str">
        <f>E9</f>
        <v>18030-33XT-DM-SO03 - Dílčí úpravy toku - SO 03</v>
      </c>
      <c r="F78" s="40"/>
      <c r="G78" s="40"/>
      <c r="H78" s="40"/>
      <c r="I78" s="138"/>
      <c r="J78" s="138"/>
      <c r="K78" s="40"/>
      <c r="L78" s="40"/>
      <c r="M78" s="44"/>
    </row>
    <row r="79" s="1" customFormat="1" ht="6.96" customHeight="1">
      <c r="B79" s="39"/>
      <c r="C79" s="40"/>
      <c r="D79" s="40"/>
      <c r="E79" s="40"/>
      <c r="F79" s="40"/>
      <c r="G79" s="40"/>
      <c r="H79" s="40"/>
      <c r="I79" s="138"/>
      <c r="J79" s="138"/>
      <c r="K79" s="40"/>
      <c r="L79" s="40"/>
      <c r="M79" s="44"/>
    </row>
    <row r="80" s="1" customFormat="1" ht="12" customHeight="1">
      <c r="B80" s="39"/>
      <c r="C80" s="33" t="s">
        <v>22</v>
      </c>
      <c r="D80" s="40"/>
      <c r="E80" s="40"/>
      <c r="F80" s="28" t="str">
        <f>F12</f>
        <v>k.ú. Trnava u Zlína</v>
      </c>
      <c r="G80" s="40"/>
      <c r="H80" s="40"/>
      <c r="I80" s="141" t="s">
        <v>24</v>
      </c>
      <c r="J80" s="143" t="str">
        <f>IF(J12="","",J12)</f>
        <v>16. 9. 2019</v>
      </c>
      <c r="K80" s="40"/>
      <c r="L80" s="40"/>
      <c r="M80" s="44"/>
    </row>
    <row r="81" s="1" customFormat="1" ht="6.96" customHeight="1">
      <c r="B81" s="39"/>
      <c r="C81" s="40"/>
      <c r="D81" s="40"/>
      <c r="E81" s="40"/>
      <c r="F81" s="40"/>
      <c r="G81" s="40"/>
      <c r="H81" s="40"/>
      <c r="I81" s="138"/>
      <c r="J81" s="138"/>
      <c r="K81" s="40"/>
      <c r="L81" s="40"/>
      <c r="M81" s="44"/>
    </row>
    <row r="82" s="1" customFormat="1" ht="27.9" customHeight="1">
      <c r="B82" s="39"/>
      <c r="C82" s="33" t="s">
        <v>26</v>
      </c>
      <c r="D82" s="40"/>
      <c r="E82" s="40"/>
      <c r="F82" s="28" t="str">
        <f>E15</f>
        <v>Povodí Moravy, s.p.</v>
      </c>
      <c r="G82" s="40"/>
      <c r="H82" s="40"/>
      <c r="I82" s="141" t="s">
        <v>34</v>
      </c>
      <c r="J82" s="170" t="str">
        <f>E21</f>
        <v>Regioprojekt Brno, s.r.o</v>
      </c>
      <c r="K82" s="40"/>
      <c r="L82" s="40"/>
      <c r="M82" s="44"/>
    </row>
    <row r="83" s="1" customFormat="1" ht="15.15" customHeight="1">
      <c r="B83" s="39"/>
      <c r="C83" s="33" t="s">
        <v>32</v>
      </c>
      <c r="D83" s="40"/>
      <c r="E83" s="40"/>
      <c r="F83" s="28" t="str">
        <f>IF(E18="","",E18)</f>
        <v>Vyplň údaj</v>
      </c>
      <c r="G83" s="40"/>
      <c r="H83" s="40"/>
      <c r="I83" s="141" t="s">
        <v>38</v>
      </c>
      <c r="J83" s="170" t="str">
        <f>E24</f>
        <v>Ing. Michal Doubek</v>
      </c>
      <c r="K83" s="40"/>
      <c r="L83" s="40"/>
      <c r="M83" s="44"/>
    </row>
    <row r="84" s="1" customFormat="1" ht="10.32" customHeight="1">
      <c r="B84" s="39"/>
      <c r="C84" s="40"/>
      <c r="D84" s="40"/>
      <c r="E84" s="40"/>
      <c r="F84" s="40"/>
      <c r="G84" s="40"/>
      <c r="H84" s="40"/>
      <c r="I84" s="138"/>
      <c r="J84" s="138"/>
      <c r="K84" s="40"/>
      <c r="L84" s="40"/>
      <c r="M84" s="44"/>
    </row>
    <row r="85" s="10" customFormat="1" ht="29.28" customHeight="1">
      <c r="B85" s="191"/>
      <c r="C85" s="192" t="s">
        <v>164</v>
      </c>
      <c r="D85" s="193" t="s">
        <v>61</v>
      </c>
      <c r="E85" s="193" t="s">
        <v>57</v>
      </c>
      <c r="F85" s="193" t="s">
        <v>58</v>
      </c>
      <c r="G85" s="193" t="s">
        <v>165</v>
      </c>
      <c r="H85" s="193" t="s">
        <v>166</v>
      </c>
      <c r="I85" s="194" t="s">
        <v>167</v>
      </c>
      <c r="J85" s="194" t="s">
        <v>168</v>
      </c>
      <c r="K85" s="193" t="s">
        <v>156</v>
      </c>
      <c r="L85" s="195" t="s">
        <v>169</v>
      </c>
      <c r="M85" s="196"/>
      <c r="N85" s="92" t="s">
        <v>20</v>
      </c>
      <c r="O85" s="93" t="s">
        <v>46</v>
      </c>
      <c r="P85" s="93" t="s">
        <v>170</v>
      </c>
      <c r="Q85" s="93" t="s">
        <v>171</v>
      </c>
      <c r="R85" s="93" t="s">
        <v>172</v>
      </c>
      <c r="S85" s="93" t="s">
        <v>173</v>
      </c>
      <c r="T85" s="93" t="s">
        <v>174</v>
      </c>
      <c r="U85" s="93" t="s">
        <v>175</v>
      </c>
      <c r="V85" s="93" t="s">
        <v>176</v>
      </c>
      <c r="W85" s="93" t="s">
        <v>177</v>
      </c>
      <c r="X85" s="93" t="s">
        <v>178</v>
      </c>
      <c r="Y85" s="94" t="s">
        <v>179</v>
      </c>
    </row>
    <row r="86" s="1" customFormat="1" ht="22.8" customHeight="1">
      <c r="B86" s="39"/>
      <c r="C86" s="99" t="s">
        <v>180</v>
      </c>
      <c r="D86" s="40"/>
      <c r="E86" s="40"/>
      <c r="F86" s="40"/>
      <c r="G86" s="40"/>
      <c r="H86" s="40"/>
      <c r="I86" s="138"/>
      <c r="J86" s="138"/>
      <c r="K86" s="197">
        <f>BK86</f>
        <v>0</v>
      </c>
      <c r="L86" s="40"/>
      <c r="M86" s="44"/>
      <c r="N86" s="95"/>
      <c r="O86" s="96"/>
      <c r="P86" s="96"/>
      <c r="Q86" s="198">
        <f>Q87</f>
        <v>0</v>
      </c>
      <c r="R86" s="198">
        <f>R87</f>
        <v>0</v>
      </c>
      <c r="S86" s="96"/>
      <c r="T86" s="199">
        <f>T87</f>
        <v>0</v>
      </c>
      <c r="U86" s="96"/>
      <c r="V86" s="199">
        <f>V87</f>
        <v>177.72685616650003</v>
      </c>
      <c r="W86" s="96"/>
      <c r="X86" s="199">
        <f>X87</f>
        <v>11.356800000000002</v>
      </c>
      <c r="Y86" s="97"/>
      <c r="AT86" s="18" t="s">
        <v>77</v>
      </c>
      <c r="AU86" s="18" t="s">
        <v>157</v>
      </c>
      <c r="BK86" s="200">
        <f>BK87</f>
        <v>0</v>
      </c>
    </row>
    <row r="87" s="11" customFormat="1" ht="25.92" customHeight="1">
      <c r="B87" s="201"/>
      <c r="C87" s="202"/>
      <c r="D87" s="203" t="s">
        <v>77</v>
      </c>
      <c r="E87" s="204" t="s">
        <v>181</v>
      </c>
      <c r="F87" s="204" t="s">
        <v>182</v>
      </c>
      <c r="G87" s="202"/>
      <c r="H87" s="202"/>
      <c r="I87" s="205"/>
      <c r="J87" s="205"/>
      <c r="K87" s="206">
        <f>BK87</f>
        <v>0</v>
      </c>
      <c r="L87" s="202"/>
      <c r="M87" s="207"/>
      <c r="N87" s="208"/>
      <c r="O87" s="209"/>
      <c r="P87" s="209"/>
      <c r="Q87" s="210">
        <f>Q88+Q331+Q388+Q401</f>
        <v>0</v>
      </c>
      <c r="R87" s="210">
        <f>R88+R331+R388+R401</f>
        <v>0</v>
      </c>
      <c r="S87" s="209"/>
      <c r="T87" s="211">
        <f>T88+T331+T388+T401</f>
        <v>0</v>
      </c>
      <c r="U87" s="209"/>
      <c r="V87" s="211">
        <f>V88+V331+V388+V401</f>
        <v>177.72685616650003</v>
      </c>
      <c r="W87" s="209"/>
      <c r="X87" s="211">
        <f>X88+X331+X388+X401</f>
        <v>11.356800000000002</v>
      </c>
      <c r="Y87" s="212"/>
      <c r="AR87" s="213" t="s">
        <v>86</v>
      </c>
      <c r="AT87" s="214" t="s">
        <v>77</v>
      </c>
      <c r="AU87" s="214" t="s">
        <v>78</v>
      </c>
      <c r="AY87" s="213" t="s">
        <v>183</v>
      </c>
      <c r="BK87" s="215">
        <f>BK88+BK331+BK388+BK401</f>
        <v>0</v>
      </c>
    </row>
    <row r="88" s="11" customFormat="1" ht="22.8" customHeight="1">
      <c r="B88" s="201"/>
      <c r="C88" s="202"/>
      <c r="D88" s="203" t="s">
        <v>77</v>
      </c>
      <c r="E88" s="216" t="s">
        <v>86</v>
      </c>
      <c r="F88" s="216" t="s">
        <v>184</v>
      </c>
      <c r="G88" s="202"/>
      <c r="H88" s="202"/>
      <c r="I88" s="205"/>
      <c r="J88" s="205"/>
      <c r="K88" s="217">
        <f>BK88</f>
        <v>0</v>
      </c>
      <c r="L88" s="202"/>
      <c r="M88" s="207"/>
      <c r="N88" s="208"/>
      <c r="O88" s="209"/>
      <c r="P88" s="209"/>
      <c r="Q88" s="210">
        <f>SUM(Q89:Q330)</f>
        <v>0</v>
      </c>
      <c r="R88" s="210">
        <f>SUM(R89:R330)</f>
        <v>0</v>
      </c>
      <c r="S88" s="209"/>
      <c r="T88" s="211">
        <f>SUM(T89:T330)</f>
        <v>0</v>
      </c>
      <c r="U88" s="209"/>
      <c r="V88" s="211">
        <f>SUM(V89:V330)</f>
        <v>0.002251</v>
      </c>
      <c r="W88" s="209"/>
      <c r="X88" s="211">
        <f>SUM(X89:X330)</f>
        <v>11.356800000000002</v>
      </c>
      <c r="Y88" s="212"/>
      <c r="AR88" s="213" t="s">
        <v>86</v>
      </c>
      <c r="AT88" s="214" t="s">
        <v>77</v>
      </c>
      <c r="AU88" s="214" t="s">
        <v>86</v>
      </c>
      <c r="AY88" s="213" t="s">
        <v>183</v>
      </c>
      <c r="BK88" s="215">
        <f>SUM(BK89:BK330)</f>
        <v>0</v>
      </c>
    </row>
    <row r="89" s="1" customFormat="1" ht="24" customHeight="1">
      <c r="B89" s="39"/>
      <c r="C89" s="218" t="s">
        <v>86</v>
      </c>
      <c r="D89" s="218" t="s">
        <v>185</v>
      </c>
      <c r="E89" s="219" t="s">
        <v>186</v>
      </c>
      <c r="F89" s="220" t="s">
        <v>187</v>
      </c>
      <c r="G89" s="221" t="s">
        <v>188</v>
      </c>
      <c r="H89" s="222">
        <v>0.014999999999999999</v>
      </c>
      <c r="I89" s="223"/>
      <c r="J89" s="223"/>
      <c r="K89" s="224">
        <f>ROUND(P89*H89,2)</f>
        <v>0</v>
      </c>
      <c r="L89" s="220" t="s">
        <v>189</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88</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838</v>
      </c>
    </row>
    <row r="90" s="1" customFormat="1">
      <c r="B90" s="39"/>
      <c r="C90" s="40"/>
      <c r="D90" s="232" t="s">
        <v>191</v>
      </c>
      <c r="E90" s="40"/>
      <c r="F90" s="233" t="s">
        <v>192</v>
      </c>
      <c r="G90" s="40"/>
      <c r="H90" s="40"/>
      <c r="I90" s="138"/>
      <c r="J90" s="138"/>
      <c r="K90" s="40"/>
      <c r="L90" s="40"/>
      <c r="M90" s="44"/>
      <c r="N90" s="234"/>
      <c r="O90" s="84"/>
      <c r="P90" s="84"/>
      <c r="Q90" s="84"/>
      <c r="R90" s="84"/>
      <c r="S90" s="84"/>
      <c r="T90" s="84"/>
      <c r="U90" s="84"/>
      <c r="V90" s="84"/>
      <c r="W90" s="84"/>
      <c r="X90" s="84"/>
      <c r="Y90" s="85"/>
      <c r="AT90" s="18" t="s">
        <v>191</v>
      </c>
      <c r="AU90" s="18" t="s">
        <v>88</v>
      </c>
    </row>
    <row r="91" s="1" customFormat="1">
      <c r="B91" s="39"/>
      <c r="C91" s="40"/>
      <c r="D91" s="232" t="s">
        <v>193</v>
      </c>
      <c r="E91" s="40"/>
      <c r="F91" s="235" t="s">
        <v>194</v>
      </c>
      <c r="G91" s="40"/>
      <c r="H91" s="40"/>
      <c r="I91" s="138"/>
      <c r="J91" s="138"/>
      <c r="K91" s="40"/>
      <c r="L91" s="40"/>
      <c r="M91" s="44"/>
      <c r="N91" s="234"/>
      <c r="O91" s="84"/>
      <c r="P91" s="84"/>
      <c r="Q91" s="84"/>
      <c r="R91" s="84"/>
      <c r="S91" s="84"/>
      <c r="T91" s="84"/>
      <c r="U91" s="84"/>
      <c r="V91" s="84"/>
      <c r="W91" s="84"/>
      <c r="X91" s="84"/>
      <c r="Y91" s="85"/>
      <c r="AT91" s="18" t="s">
        <v>193</v>
      </c>
      <c r="AU91" s="18" t="s">
        <v>88</v>
      </c>
    </row>
    <row r="92" s="12" customFormat="1">
      <c r="B92" s="236"/>
      <c r="C92" s="237"/>
      <c r="D92" s="232" t="s">
        <v>195</v>
      </c>
      <c r="E92" s="238" t="s">
        <v>20</v>
      </c>
      <c r="F92" s="239" t="s">
        <v>839</v>
      </c>
      <c r="G92" s="237"/>
      <c r="H92" s="240">
        <v>0.014999999999999999</v>
      </c>
      <c r="I92" s="241"/>
      <c r="J92" s="241"/>
      <c r="K92" s="237"/>
      <c r="L92" s="237"/>
      <c r="M92" s="242"/>
      <c r="N92" s="243"/>
      <c r="O92" s="244"/>
      <c r="P92" s="244"/>
      <c r="Q92" s="244"/>
      <c r="R92" s="244"/>
      <c r="S92" s="244"/>
      <c r="T92" s="244"/>
      <c r="U92" s="244"/>
      <c r="V92" s="244"/>
      <c r="W92" s="244"/>
      <c r="X92" s="244"/>
      <c r="Y92" s="245"/>
      <c r="AT92" s="246" t="s">
        <v>195</v>
      </c>
      <c r="AU92" s="246" t="s">
        <v>88</v>
      </c>
      <c r="AV92" s="12" t="s">
        <v>88</v>
      </c>
      <c r="AW92" s="12" t="s">
        <v>5</v>
      </c>
      <c r="AX92" s="12" t="s">
        <v>78</v>
      </c>
      <c r="AY92" s="246" t="s">
        <v>183</v>
      </c>
    </row>
    <row r="93" s="13" customFormat="1">
      <c r="B93" s="247"/>
      <c r="C93" s="248"/>
      <c r="D93" s="232" t="s">
        <v>195</v>
      </c>
      <c r="E93" s="249" t="s">
        <v>142</v>
      </c>
      <c r="F93" s="250" t="s">
        <v>197</v>
      </c>
      <c r="G93" s="248"/>
      <c r="H93" s="251">
        <v>0.014999999999999999</v>
      </c>
      <c r="I93" s="252"/>
      <c r="J93" s="252"/>
      <c r="K93" s="248"/>
      <c r="L93" s="248"/>
      <c r="M93" s="253"/>
      <c r="N93" s="254"/>
      <c r="O93" s="255"/>
      <c r="P93" s="255"/>
      <c r="Q93" s="255"/>
      <c r="R93" s="255"/>
      <c r="S93" s="255"/>
      <c r="T93" s="255"/>
      <c r="U93" s="255"/>
      <c r="V93" s="255"/>
      <c r="W93" s="255"/>
      <c r="X93" s="255"/>
      <c r="Y93" s="256"/>
      <c r="AT93" s="257" t="s">
        <v>195</v>
      </c>
      <c r="AU93" s="257" t="s">
        <v>88</v>
      </c>
      <c r="AV93" s="13" t="s">
        <v>129</v>
      </c>
      <c r="AW93" s="13" t="s">
        <v>5</v>
      </c>
      <c r="AX93" s="13" t="s">
        <v>86</v>
      </c>
      <c r="AY93" s="257" t="s">
        <v>183</v>
      </c>
    </row>
    <row r="94" s="1" customFormat="1" ht="24" customHeight="1">
      <c r="B94" s="39"/>
      <c r="C94" s="218" t="s">
        <v>88</v>
      </c>
      <c r="D94" s="258" t="s">
        <v>185</v>
      </c>
      <c r="E94" s="219" t="s">
        <v>198</v>
      </c>
      <c r="F94" s="220" t="s">
        <v>199</v>
      </c>
      <c r="G94" s="221" t="s">
        <v>200</v>
      </c>
      <c r="H94" s="222">
        <v>7</v>
      </c>
      <c r="I94" s="223"/>
      <c r="J94" s="223"/>
      <c r="K94" s="224">
        <f>ROUND(P94*H94,2)</f>
        <v>0</v>
      </c>
      <c r="L94" s="220" t="s">
        <v>189</v>
      </c>
      <c r="M94" s="44"/>
      <c r="N94" s="225" t="s">
        <v>20</v>
      </c>
      <c r="O94" s="226" t="s">
        <v>47</v>
      </c>
      <c r="P94" s="227">
        <f>I94+J94</f>
        <v>0</v>
      </c>
      <c r="Q94" s="227">
        <f>ROUND(I94*H94,2)</f>
        <v>0</v>
      </c>
      <c r="R94" s="227">
        <f>ROUND(J94*H94,2)</f>
        <v>0</v>
      </c>
      <c r="S94" s="84"/>
      <c r="T94" s="228">
        <f>S94*H94</f>
        <v>0</v>
      </c>
      <c r="U94" s="228">
        <v>5.0000000000000002E-05</v>
      </c>
      <c r="V94" s="228">
        <f>U94*H94</f>
        <v>0.00035</v>
      </c>
      <c r="W94" s="228">
        <v>0</v>
      </c>
      <c r="X94" s="228">
        <f>W94*H94</f>
        <v>0</v>
      </c>
      <c r="Y94" s="229" t="s">
        <v>20</v>
      </c>
      <c r="AR94" s="230" t="s">
        <v>129</v>
      </c>
      <c r="AT94" s="230" t="s">
        <v>185</v>
      </c>
      <c r="AU94" s="230" t="s">
        <v>88</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201</v>
      </c>
    </row>
    <row r="95" s="1" customFormat="1">
      <c r="B95" s="39"/>
      <c r="C95" s="40"/>
      <c r="D95" s="232" t="s">
        <v>191</v>
      </c>
      <c r="E95" s="40"/>
      <c r="F95" s="233" t="s">
        <v>202</v>
      </c>
      <c r="G95" s="40"/>
      <c r="H95" s="40"/>
      <c r="I95" s="138"/>
      <c r="J95" s="138"/>
      <c r="K95" s="40"/>
      <c r="L95" s="40"/>
      <c r="M95" s="44"/>
      <c r="N95" s="234"/>
      <c r="O95" s="84"/>
      <c r="P95" s="84"/>
      <c r="Q95" s="84"/>
      <c r="R95" s="84"/>
      <c r="S95" s="84"/>
      <c r="T95" s="84"/>
      <c r="U95" s="84"/>
      <c r="V95" s="84"/>
      <c r="W95" s="84"/>
      <c r="X95" s="84"/>
      <c r="Y95" s="85"/>
      <c r="AT95" s="18" t="s">
        <v>191</v>
      </c>
      <c r="AU95" s="18" t="s">
        <v>88</v>
      </c>
    </row>
    <row r="96" s="1" customFormat="1">
      <c r="B96" s="39"/>
      <c r="C96" s="40"/>
      <c r="D96" s="232" t="s">
        <v>193</v>
      </c>
      <c r="E96" s="40"/>
      <c r="F96" s="235" t="s">
        <v>203</v>
      </c>
      <c r="G96" s="40"/>
      <c r="H96" s="40"/>
      <c r="I96" s="138"/>
      <c r="J96" s="138"/>
      <c r="K96" s="40"/>
      <c r="L96" s="40"/>
      <c r="M96" s="44"/>
      <c r="N96" s="234"/>
      <c r="O96" s="84"/>
      <c r="P96" s="84"/>
      <c r="Q96" s="84"/>
      <c r="R96" s="84"/>
      <c r="S96" s="84"/>
      <c r="T96" s="84"/>
      <c r="U96" s="84"/>
      <c r="V96" s="84"/>
      <c r="W96" s="84"/>
      <c r="X96" s="84"/>
      <c r="Y96" s="85"/>
      <c r="AT96" s="18" t="s">
        <v>193</v>
      </c>
      <c r="AU96" s="18" t="s">
        <v>88</v>
      </c>
    </row>
    <row r="97" s="12" customFormat="1">
      <c r="B97" s="236"/>
      <c r="C97" s="237"/>
      <c r="D97" s="232" t="s">
        <v>195</v>
      </c>
      <c r="E97" s="238" t="s">
        <v>20</v>
      </c>
      <c r="F97" s="239" t="s">
        <v>840</v>
      </c>
      <c r="G97" s="237"/>
      <c r="H97" s="240">
        <v>7</v>
      </c>
      <c r="I97" s="241"/>
      <c r="J97" s="241"/>
      <c r="K97" s="237"/>
      <c r="L97" s="237"/>
      <c r="M97" s="242"/>
      <c r="N97" s="243"/>
      <c r="O97" s="244"/>
      <c r="P97" s="244"/>
      <c r="Q97" s="244"/>
      <c r="R97" s="244"/>
      <c r="S97" s="244"/>
      <c r="T97" s="244"/>
      <c r="U97" s="244"/>
      <c r="V97" s="244"/>
      <c r="W97" s="244"/>
      <c r="X97" s="244"/>
      <c r="Y97" s="245"/>
      <c r="AT97" s="246" t="s">
        <v>195</v>
      </c>
      <c r="AU97" s="246" t="s">
        <v>88</v>
      </c>
      <c r="AV97" s="12" t="s">
        <v>88</v>
      </c>
      <c r="AW97" s="12" t="s">
        <v>5</v>
      </c>
      <c r="AX97" s="12" t="s">
        <v>78</v>
      </c>
      <c r="AY97" s="246" t="s">
        <v>183</v>
      </c>
    </row>
    <row r="98" s="13" customFormat="1">
      <c r="B98" s="247"/>
      <c r="C98" s="248"/>
      <c r="D98" s="232" t="s">
        <v>195</v>
      </c>
      <c r="E98" s="249" t="s">
        <v>121</v>
      </c>
      <c r="F98" s="250" t="s">
        <v>197</v>
      </c>
      <c r="G98" s="248"/>
      <c r="H98" s="251">
        <v>7</v>
      </c>
      <c r="I98" s="252"/>
      <c r="J98" s="252"/>
      <c r="K98" s="248"/>
      <c r="L98" s="248"/>
      <c r="M98" s="253"/>
      <c r="N98" s="254"/>
      <c r="O98" s="255"/>
      <c r="P98" s="255"/>
      <c r="Q98" s="255"/>
      <c r="R98" s="255"/>
      <c r="S98" s="255"/>
      <c r="T98" s="255"/>
      <c r="U98" s="255"/>
      <c r="V98" s="255"/>
      <c r="W98" s="255"/>
      <c r="X98" s="255"/>
      <c r="Y98" s="256"/>
      <c r="AT98" s="257" t="s">
        <v>195</v>
      </c>
      <c r="AU98" s="257" t="s">
        <v>88</v>
      </c>
      <c r="AV98" s="13" t="s">
        <v>129</v>
      </c>
      <c r="AW98" s="13" t="s">
        <v>5</v>
      </c>
      <c r="AX98" s="13" t="s">
        <v>86</v>
      </c>
      <c r="AY98" s="257" t="s">
        <v>183</v>
      </c>
    </row>
    <row r="99" s="1" customFormat="1" ht="24" customHeight="1">
      <c r="B99" s="39"/>
      <c r="C99" s="218" t="s">
        <v>205</v>
      </c>
      <c r="D99" s="258" t="s">
        <v>185</v>
      </c>
      <c r="E99" s="219" t="s">
        <v>206</v>
      </c>
      <c r="F99" s="220" t="s">
        <v>207</v>
      </c>
      <c r="G99" s="221" t="s">
        <v>200</v>
      </c>
      <c r="H99" s="222">
        <v>9</v>
      </c>
      <c r="I99" s="223"/>
      <c r="J99" s="223"/>
      <c r="K99" s="224">
        <f>ROUND(P99*H99,2)</f>
        <v>0</v>
      </c>
      <c r="L99" s="220" t="s">
        <v>189</v>
      </c>
      <c r="M99" s="44"/>
      <c r="N99" s="225" t="s">
        <v>20</v>
      </c>
      <c r="O99" s="226" t="s">
        <v>47</v>
      </c>
      <c r="P99" s="227">
        <f>I99+J99</f>
        <v>0</v>
      </c>
      <c r="Q99" s="227">
        <f>ROUND(I99*H99,2)</f>
        <v>0</v>
      </c>
      <c r="R99" s="227">
        <f>ROUND(J99*H99,2)</f>
        <v>0</v>
      </c>
      <c r="S99" s="84"/>
      <c r="T99" s="228">
        <f>S99*H99</f>
        <v>0</v>
      </c>
      <c r="U99" s="228">
        <v>5.0000000000000002E-05</v>
      </c>
      <c r="V99" s="228">
        <f>U99*H99</f>
        <v>0.00045000000000000004</v>
      </c>
      <c r="W99" s="228">
        <v>0</v>
      </c>
      <c r="X99" s="228">
        <f>W99*H99</f>
        <v>0</v>
      </c>
      <c r="Y99" s="229" t="s">
        <v>20</v>
      </c>
      <c r="AR99" s="230" t="s">
        <v>129</v>
      </c>
      <c r="AT99" s="230" t="s">
        <v>185</v>
      </c>
      <c r="AU99" s="230" t="s">
        <v>88</v>
      </c>
      <c r="AY99" s="18" t="s">
        <v>183</v>
      </c>
      <c r="BE99" s="231">
        <f>IF(O99="základní",K99,0)</f>
        <v>0</v>
      </c>
      <c r="BF99" s="231">
        <f>IF(O99="snížená",K99,0)</f>
        <v>0</v>
      </c>
      <c r="BG99" s="231">
        <f>IF(O99="zákl. přenesená",K99,0)</f>
        <v>0</v>
      </c>
      <c r="BH99" s="231">
        <f>IF(O99="sníž. přenesená",K99,0)</f>
        <v>0</v>
      </c>
      <c r="BI99" s="231">
        <f>IF(O99="nulová",K99,0)</f>
        <v>0</v>
      </c>
      <c r="BJ99" s="18" t="s">
        <v>86</v>
      </c>
      <c r="BK99" s="231">
        <f>ROUND(P99*H99,2)</f>
        <v>0</v>
      </c>
      <c r="BL99" s="18" t="s">
        <v>129</v>
      </c>
      <c r="BM99" s="230" t="s">
        <v>208</v>
      </c>
    </row>
    <row r="100" s="1" customFormat="1">
      <c r="B100" s="39"/>
      <c r="C100" s="40"/>
      <c r="D100" s="232" t="s">
        <v>191</v>
      </c>
      <c r="E100" s="40"/>
      <c r="F100" s="233" t="s">
        <v>209</v>
      </c>
      <c r="G100" s="40"/>
      <c r="H100" s="40"/>
      <c r="I100" s="138"/>
      <c r="J100" s="138"/>
      <c r="K100" s="40"/>
      <c r="L100" s="40"/>
      <c r="M100" s="44"/>
      <c r="N100" s="234"/>
      <c r="O100" s="84"/>
      <c r="P100" s="84"/>
      <c r="Q100" s="84"/>
      <c r="R100" s="84"/>
      <c r="S100" s="84"/>
      <c r="T100" s="84"/>
      <c r="U100" s="84"/>
      <c r="V100" s="84"/>
      <c r="W100" s="84"/>
      <c r="X100" s="84"/>
      <c r="Y100" s="85"/>
      <c r="AT100" s="18" t="s">
        <v>191</v>
      </c>
      <c r="AU100" s="18" t="s">
        <v>88</v>
      </c>
    </row>
    <row r="101" s="1" customFormat="1">
      <c r="B101" s="39"/>
      <c r="C101" s="40"/>
      <c r="D101" s="232" t="s">
        <v>193</v>
      </c>
      <c r="E101" s="40"/>
      <c r="F101" s="235" t="s">
        <v>203</v>
      </c>
      <c r="G101" s="40"/>
      <c r="H101" s="40"/>
      <c r="I101" s="138"/>
      <c r="J101" s="138"/>
      <c r="K101" s="40"/>
      <c r="L101" s="40"/>
      <c r="M101" s="44"/>
      <c r="N101" s="234"/>
      <c r="O101" s="84"/>
      <c r="P101" s="84"/>
      <c r="Q101" s="84"/>
      <c r="R101" s="84"/>
      <c r="S101" s="84"/>
      <c r="T101" s="84"/>
      <c r="U101" s="84"/>
      <c r="V101" s="84"/>
      <c r="W101" s="84"/>
      <c r="X101" s="84"/>
      <c r="Y101" s="85"/>
      <c r="AT101" s="18" t="s">
        <v>193</v>
      </c>
      <c r="AU101" s="18" t="s">
        <v>88</v>
      </c>
    </row>
    <row r="102" s="12" customFormat="1">
      <c r="B102" s="236"/>
      <c r="C102" s="237"/>
      <c r="D102" s="232" t="s">
        <v>195</v>
      </c>
      <c r="E102" s="238" t="s">
        <v>20</v>
      </c>
      <c r="F102" s="239" t="s">
        <v>841</v>
      </c>
      <c r="G102" s="237"/>
      <c r="H102" s="240">
        <v>9</v>
      </c>
      <c r="I102" s="241"/>
      <c r="J102" s="241"/>
      <c r="K102" s="237"/>
      <c r="L102" s="237"/>
      <c r="M102" s="242"/>
      <c r="N102" s="243"/>
      <c r="O102" s="244"/>
      <c r="P102" s="244"/>
      <c r="Q102" s="244"/>
      <c r="R102" s="244"/>
      <c r="S102" s="244"/>
      <c r="T102" s="244"/>
      <c r="U102" s="244"/>
      <c r="V102" s="244"/>
      <c r="W102" s="244"/>
      <c r="X102" s="244"/>
      <c r="Y102" s="245"/>
      <c r="AT102" s="246" t="s">
        <v>195</v>
      </c>
      <c r="AU102" s="246" t="s">
        <v>88</v>
      </c>
      <c r="AV102" s="12" t="s">
        <v>88</v>
      </c>
      <c r="AW102" s="12" t="s">
        <v>5</v>
      </c>
      <c r="AX102" s="12" t="s">
        <v>78</v>
      </c>
      <c r="AY102" s="246" t="s">
        <v>183</v>
      </c>
    </row>
    <row r="103" s="13" customFormat="1">
      <c r="B103" s="247"/>
      <c r="C103" s="248"/>
      <c r="D103" s="232" t="s">
        <v>195</v>
      </c>
      <c r="E103" s="249" t="s">
        <v>124</v>
      </c>
      <c r="F103" s="250" t="s">
        <v>197</v>
      </c>
      <c r="G103" s="248"/>
      <c r="H103" s="251">
        <v>9</v>
      </c>
      <c r="I103" s="252"/>
      <c r="J103" s="252"/>
      <c r="K103" s="248"/>
      <c r="L103" s="248"/>
      <c r="M103" s="253"/>
      <c r="N103" s="254"/>
      <c r="O103" s="255"/>
      <c r="P103" s="255"/>
      <c r="Q103" s="255"/>
      <c r="R103" s="255"/>
      <c r="S103" s="255"/>
      <c r="T103" s="255"/>
      <c r="U103" s="255"/>
      <c r="V103" s="255"/>
      <c r="W103" s="255"/>
      <c r="X103" s="255"/>
      <c r="Y103" s="256"/>
      <c r="AT103" s="257" t="s">
        <v>195</v>
      </c>
      <c r="AU103" s="257" t="s">
        <v>88</v>
      </c>
      <c r="AV103" s="13" t="s">
        <v>129</v>
      </c>
      <c r="AW103" s="13" t="s">
        <v>5</v>
      </c>
      <c r="AX103" s="13" t="s">
        <v>86</v>
      </c>
      <c r="AY103" s="257" t="s">
        <v>183</v>
      </c>
    </row>
    <row r="104" s="1" customFormat="1" ht="24" customHeight="1">
      <c r="B104" s="39"/>
      <c r="C104" s="218" t="s">
        <v>129</v>
      </c>
      <c r="D104" s="258" t="s">
        <v>185</v>
      </c>
      <c r="E104" s="219" t="s">
        <v>211</v>
      </c>
      <c r="F104" s="220" t="s">
        <v>212</v>
      </c>
      <c r="G104" s="221" t="s">
        <v>200</v>
      </c>
      <c r="H104" s="222">
        <v>2</v>
      </c>
      <c r="I104" s="223"/>
      <c r="J104" s="223"/>
      <c r="K104" s="224">
        <f>ROUND(P104*H104,2)</f>
        <v>0</v>
      </c>
      <c r="L104" s="220" t="s">
        <v>189</v>
      </c>
      <c r="M104" s="44"/>
      <c r="N104" s="225" t="s">
        <v>20</v>
      </c>
      <c r="O104" s="226" t="s">
        <v>47</v>
      </c>
      <c r="P104" s="227">
        <f>I104+J104</f>
        <v>0</v>
      </c>
      <c r="Q104" s="227">
        <f>ROUND(I104*H104,2)</f>
        <v>0</v>
      </c>
      <c r="R104" s="227">
        <f>ROUND(J104*H104,2)</f>
        <v>0</v>
      </c>
      <c r="S104" s="84"/>
      <c r="T104" s="228">
        <f>S104*H104</f>
        <v>0</v>
      </c>
      <c r="U104" s="228">
        <v>9.0000000000000006E-05</v>
      </c>
      <c r="V104" s="228">
        <f>U104*H104</f>
        <v>0.00018000000000000001</v>
      </c>
      <c r="W104" s="228">
        <v>0</v>
      </c>
      <c r="X104" s="228">
        <f>W104*H104</f>
        <v>0</v>
      </c>
      <c r="Y104" s="229" t="s">
        <v>20</v>
      </c>
      <c r="AR104" s="230" t="s">
        <v>129</v>
      </c>
      <c r="AT104" s="230" t="s">
        <v>185</v>
      </c>
      <c r="AU104" s="230" t="s">
        <v>88</v>
      </c>
      <c r="AY104" s="18" t="s">
        <v>183</v>
      </c>
      <c r="BE104" s="231">
        <f>IF(O104="základní",K104,0)</f>
        <v>0</v>
      </c>
      <c r="BF104" s="231">
        <f>IF(O104="snížená",K104,0)</f>
        <v>0</v>
      </c>
      <c r="BG104" s="231">
        <f>IF(O104="zákl. přenesená",K104,0)</f>
        <v>0</v>
      </c>
      <c r="BH104" s="231">
        <f>IF(O104="sníž. přenesená",K104,0)</f>
        <v>0</v>
      </c>
      <c r="BI104" s="231">
        <f>IF(O104="nulová",K104,0)</f>
        <v>0</v>
      </c>
      <c r="BJ104" s="18" t="s">
        <v>86</v>
      </c>
      <c r="BK104" s="231">
        <f>ROUND(P104*H104,2)</f>
        <v>0</v>
      </c>
      <c r="BL104" s="18" t="s">
        <v>129</v>
      </c>
      <c r="BM104" s="230" t="s">
        <v>213</v>
      </c>
    </row>
    <row r="105" s="1" customFormat="1">
      <c r="B105" s="39"/>
      <c r="C105" s="40"/>
      <c r="D105" s="232" t="s">
        <v>191</v>
      </c>
      <c r="E105" s="40"/>
      <c r="F105" s="233" t="s">
        <v>214</v>
      </c>
      <c r="G105" s="40"/>
      <c r="H105" s="40"/>
      <c r="I105" s="138"/>
      <c r="J105" s="138"/>
      <c r="K105" s="40"/>
      <c r="L105" s="40"/>
      <c r="M105" s="44"/>
      <c r="N105" s="234"/>
      <c r="O105" s="84"/>
      <c r="P105" s="84"/>
      <c r="Q105" s="84"/>
      <c r="R105" s="84"/>
      <c r="S105" s="84"/>
      <c r="T105" s="84"/>
      <c r="U105" s="84"/>
      <c r="V105" s="84"/>
      <c r="W105" s="84"/>
      <c r="X105" s="84"/>
      <c r="Y105" s="85"/>
      <c r="AT105" s="18" t="s">
        <v>191</v>
      </c>
      <c r="AU105" s="18" t="s">
        <v>88</v>
      </c>
    </row>
    <row r="106" s="1" customFormat="1">
      <c r="B106" s="39"/>
      <c r="C106" s="40"/>
      <c r="D106" s="232" t="s">
        <v>193</v>
      </c>
      <c r="E106" s="40"/>
      <c r="F106" s="235" t="s">
        <v>203</v>
      </c>
      <c r="G106" s="40"/>
      <c r="H106" s="40"/>
      <c r="I106" s="138"/>
      <c r="J106" s="138"/>
      <c r="K106" s="40"/>
      <c r="L106" s="40"/>
      <c r="M106" s="44"/>
      <c r="N106" s="234"/>
      <c r="O106" s="84"/>
      <c r="P106" s="84"/>
      <c r="Q106" s="84"/>
      <c r="R106" s="84"/>
      <c r="S106" s="84"/>
      <c r="T106" s="84"/>
      <c r="U106" s="84"/>
      <c r="V106" s="84"/>
      <c r="W106" s="84"/>
      <c r="X106" s="84"/>
      <c r="Y106" s="85"/>
      <c r="AT106" s="18" t="s">
        <v>193</v>
      </c>
      <c r="AU106" s="18" t="s">
        <v>88</v>
      </c>
    </row>
    <row r="107" s="12" customFormat="1">
      <c r="B107" s="236"/>
      <c r="C107" s="237"/>
      <c r="D107" s="232" t="s">
        <v>195</v>
      </c>
      <c r="E107" s="238" t="s">
        <v>20</v>
      </c>
      <c r="F107" s="239" t="s">
        <v>842</v>
      </c>
      <c r="G107" s="237"/>
      <c r="H107" s="240">
        <v>2</v>
      </c>
      <c r="I107" s="241"/>
      <c r="J107" s="241"/>
      <c r="K107" s="237"/>
      <c r="L107" s="237"/>
      <c r="M107" s="242"/>
      <c r="N107" s="243"/>
      <c r="O107" s="244"/>
      <c r="P107" s="244"/>
      <c r="Q107" s="244"/>
      <c r="R107" s="244"/>
      <c r="S107" s="244"/>
      <c r="T107" s="244"/>
      <c r="U107" s="244"/>
      <c r="V107" s="244"/>
      <c r="W107" s="244"/>
      <c r="X107" s="244"/>
      <c r="Y107" s="245"/>
      <c r="AT107" s="246" t="s">
        <v>195</v>
      </c>
      <c r="AU107" s="246" t="s">
        <v>88</v>
      </c>
      <c r="AV107" s="12" t="s">
        <v>88</v>
      </c>
      <c r="AW107" s="12" t="s">
        <v>5</v>
      </c>
      <c r="AX107" s="12" t="s">
        <v>78</v>
      </c>
      <c r="AY107" s="246" t="s">
        <v>183</v>
      </c>
    </row>
    <row r="108" s="13" customFormat="1">
      <c r="B108" s="247"/>
      <c r="C108" s="248"/>
      <c r="D108" s="232" t="s">
        <v>195</v>
      </c>
      <c r="E108" s="249" t="s">
        <v>126</v>
      </c>
      <c r="F108" s="250" t="s">
        <v>197</v>
      </c>
      <c r="G108" s="248"/>
      <c r="H108" s="251">
        <v>2</v>
      </c>
      <c r="I108" s="252"/>
      <c r="J108" s="252"/>
      <c r="K108" s="248"/>
      <c r="L108" s="248"/>
      <c r="M108" s="253"/>
      <c r="N108" s="254"/>
      <c r="O108" s="255"/>
      <c r="P108" s="255"/>
      <c r="Q108" s="255"/>
      <c r="R108" s="255"/>
      <c r="S108" s="255"/>
      <c r="T108" s="255"/>
      <c r="U108" s="255"/>
      <c r="V108" s="255"/>
      <c r="W108" s="255"/>
      <c r="X108" s="255"/>
      <c r="Y108" s="256"/>
      <c r="AT108" s="257" t="s">
        <v>195</v>
      </c>
      <c r="AU108" s="257" t="s">
        <v>88</v>
      </c>
      <c r="AV108" s="13" t="s">
        <v>129</v>
      </c>
      <c r="AW108" s="13" t="s">
        <v>5</v>
      </c>
      <c r="AX108" s="13" t="s">
        <v>86</v>
      </c>
      <c r="AY108" s="257" t="s">
        <v>183</v>
      </c>
    </row>
    <row r="109" s="1" customFormat="1" ht="24" customHeight="1">
      <c r="B109" s="39"/>
      <c r="C109" s="218" t="s">
        <v>127</v>
      </c>
      <c r="D109" s="218" t="s">
        <v>185</v>
      </c>
      <c r="E109" s="219" t="s">
        <v>222</v>
      </c>
      <c r="F109" s="220" t="s">
        <v>223</v>
      </c>
      <c r="G109" s="221" t="s">
        <v>224</v>
      </c>
      <c r="H109" s="222">
        <v>6.2400000000000002</v>
      </c>
      <c r="I109" s="223"/>
      <c r="J109" s="223"/>
      <c r="K109" s="224">
        <f>ROUND(P109*H109,2)</f>
        <v>0</v>
      </c>
      <c r="L109" s="220" t="s">
        <v>189</v>
      </c>
      <c r="M109" s="44"/>
      <c r="N109" s="225" t="s">
        <v>20</v>
      </c>
      <c r="O109" s="226" t="s">
        <v>47</v>
      </c>
      <c r="P109" s="227">
        <f>I109+J109</f>
        <v>0</v>
      </c>
      <c r="Q109" s="227">
        <f>ROUND(I109*H109,2)</f>
        <v>0</v>
      </c>
      <c r="R109" s="227">
        <f>ROUND(J109*H109,2)</f>
        <v>0</v>
      </c>
      <c r="S109" s="84"/>
      <c r="T109" s="228">
        <f>S109*H109</f>
        <v>0</v>
      </c>
      <c r="U109" s="228">
        <v>0</v>
      </c>
      <c r="V109" s="228">
        <f>U109*H109</f>
        <v>0</v>
      </c>
      <c r="W109" s="228">
        <v>1.8200000000000001</v>
      </c>
      <c r="X109" s="228">
        <f>W109*H109</f>
        <v>11.356800000000002</v>
      </c>
      <c r="Y109" s="229" t="s">
        <v>20</v>
      </c>
      <c r="AR109" s="230" t="s">
        <v>129</v>
      </c>
      <c r="AT109" s="230" t="s">
        <v>185</v>
      </c>
      <c r="AU109" s="230" t="s">
        <v>88</v>
      </c>
      <c r="AY109" s="18" t="s">
        <v>183</v>
      </c>
      <c r="BE109" s="231">
        <f>IF(O109="základní",K109,0)</f>
        <v>0</v>
      </c>
      <c r="BF109" s="231">
        <f>IF(O109="snížená",K109,0)</f>
        <v>0</v>
      </c>
      <c r="BG109" s="231">
        <f>IF(O109="zákl. přenesená",K109,0)</f>
        <v>0</v>
      </c>
      <c r="BH109" s="231">
        <f>IF(O109="sníž. přenesená",K109,0)</f>
        <v>0</v>
      </c>
      <c r="BI109" s="231">
        <f>IF(O109="nulová",K109,0)</f>
        <v>0</v>
      </c>
      <c r="BJ109" s="18" t="s">
        <v>86</v>
      </c>
      <c r="BK109" s="231">
        <f>ROUND(P109*H109,2)</f>
        <v>0</v>
      </c>
      <c r="BL109" s="18" t="s">
        <v>129</v>
      </c>
      <c r="BM109" s="230" t="s">
        <v>225</v>
      </c>
    </row>
    <row r="110" s="1" customFormat="1">
      <c r="B110" s="39"/>
      <c r="C110" s="40"/>
      <c r="D110" s="232" t="s">
        <v>191</v>
      </c>
      <c r="E110" s="40"/>
      <c r="F110" s="233" t="s">
        <v>226</v>
      </c>
      <c r="G110" s="40"/>
      <c r="H110" s="40"/>
      <c r="I110" s="138"/>
      <c r="J110" s="138"/>
      <c r="K110" s="40"/>
      <c r="L110" s="40"/>
      <c r="M110" s="44"/>
      <c r="N110" s="234"/>
      <c r="O110" s="84"/>
      <c r="P110" s="84"/>
      <c r="Q110" s="84"/>
      <c r="R110" s="84"/>
      <c r="S110" s="84"/>
      <c r="T110" s="84"/>
      <c r="U110" s="84"/>
      <c r="V110" s="84"/>
      <c r="W110" s="84"/>
      <c r="X110" s="84"/>
      <c r="Y110" s="85"/>
      <c r="AT110" s="18" t="s">
        <v>191</v>
      </c>
      <c r="AU110" s="18" t="s">
        <v>88</v>
      </c>
    </row>
    <row r="111" s="1" customFormat="1">
      <c r="B111" s="39"/>
      <c r="C111" s="40"/>
      <c r="D111" s="232" t="s">
        <v>193</v>
      </c>
      <c r="E111" s="40"/>
      <c r="F111" s="235" t="s">
        <v>227</v>
      </c>
      <c r="G111" s="40"/>
      <c r="H111" s="40"/>
      <c r="I111" s="138"/>
      <c r="J111" s="138"/>
      <c r="K111" s="40"/>
      <c r="L111" s="40"/>
      <c r="M111" s="44"/>
      <c r="N111" s="234"/>
      <c r="O111" s="84"/>
      <c r="P111" s="84"/>
      <c r="Q111" s="84"/>
      <c r="R111" s="84"/>
      <c r="S111" s="84"/>
      <c r="T111" s="84"/>
      <c r="U111" s="84"/>
      <c r="V111" s="84"/>
      <c r="W111" s="84"/>
      <c r="X111" s="84"/>
      <c r="Y111" s="85"/>
      <c r="AT111" s="18" t="s">
        <v>193</v>
      </c>
      <c r="AU111" s="18" t="s">
        <v>88</v>
      </c>
    </row>
    <row r="112" s="12" customFormat="1">
      <c r="B112" s="236"/>
      <c r="C112" s="237"/>
      <c r="D112" s="232" t="s">
        <v>195</v>
      </c>
      <c r="E112" s="238" t="s">
        <v>20</v>
      </c>
      <c r="F112" s="239" t="s">
        <v>843</v>
      </c>
      <c r="G112" s="237"/>
      <c r="H112" s="240">
        <v>6.2400000000000002</v>
      </c>
      <c r="I112" s="241"/>
      <c r="J112" s="241"/>
      <c r="K112" s="237"/>
      <c r="L112" s="237"/>
      <c r="M112" s="242"/>
      <c r="N112" s="243"/>
      <c r="O112" s="244"/>
      <c r="P112" s="244"/>
      <c r="Q112" s="244"/>
      <c r="R112" s="244"/>
      <c r="S112" s="244"/>
      <c r="T112" s="244"/>
      <c r="U112" s="244"/>
      <c r="V112" s="244"/>
      <c r="W112" s="244"/>
      <c r="X112" s="244"/>
      <c r="Y112" s="245"/>
      <c r="AT112" s="246" t="s">
        <v>195</v>
      </c>
      <c r="AU112" s="246" t="s">
        <v>88</v>
      </c>
      <c r="AV112" s="12" t="s">
        <v>88</v>
      </c>
      <c r="AW112" s="12" t="s">
        <v>5</v>
      </c>
      <c r="AX112" s="12" t="s">
        <v>78</v>
      </c>
      <c r="AY112" s="246" t="s">
        <v>183</v>
      </c>
    </row>
    <row r="113" s="13" customFormat="1">
      <c r="B113" s="247"/>
      <c r="C113" s="248"/>
      <c r="D113" s="232" t="s">
        <v>195</v>
      </c>
      <c r="E113" s="249" t="s">
        <v>138</v>
      </c>
      <c r="F113" s="250" t="s">
        <v>197</v>
      </c>
      <c r="G113" s="248"/>
      <c r="H113" s="251">
        <v>6.2400000000000002</v>
      </c>
      <c r="I113" s="252"/>
      <c r="J113" s="252"/>
      <c r="K113" s="248"/>
      <c r="L113" s="248"/>
      <c r="M113" s="253"/>
      <c r="N113" s="254"/>
      <c r="O113" s="255"/>
      <c r="P113" s="255"/>
      <c r="Q113" s="255"/>
      <c r="R113" s="255"/>
      <c r="S113" s="255"/>
      <c r="T113" s="255"/>
      <c r="U113" s="255"/>
      <c r="V113" s="255"/>
      <c r="W113" s="255"/>
      <c r="X113" s="255"/>
      <c r="Y113" s="256"/>
      <c r="AT113" s="257" t="s">
        <v>195</v>
      </c>
      <c r="AU113" s="257" t="s">
        <v>88</v>
      </c>
      <c r="AV113" s="13" t="s">
        <v>129</v>
      </c>
      <c r="AW113" s="13" t="s">
        <v>5</v>
      </c>
      <c r="AX113" s="13" t="s">
        <v>86</v>
      </c>
      <c r="AY113" s="257" t="s">
        <v>183</v>
      </c>
    </row>
    <row r="114" s="1" customFormat="1" ht="24" customHeight="1">
      <c r="B114" s="39"/>
      <c r="C114" s="218" t="s">
        <v>221</v>
      </c>
      <c r="D114" s="218" t="s">
        <v>185</v>
      </c>
      <c r="E114" s="219" t="s">
        <v>231</v>
      </c>
      <c r="F114" s="220" t="s">
        <v>232</v>
      </c>
      <c r="G114" s="221" t="s">
        <v>224</v>
      </c>
      <c r="H114" s="222">
        <v>6.2400000000000002</v>
      </c>
      <c r="I114" s="223"/>
      <c r="J114" s="223"/>
      <c r="K114" s="224">
        <f>ROUND(P114*H114,2)</f>
        <v>0</v>
      </c>
      <c r="L114" s="220" t="s">
        <v>189</v>
      </c>
      <c r="M114" s="44"/>
      <c r="N114" s="225" t="s">
        <v>20</v>
      </c>
      <c r="O114" s="226" t="s">
        <v>47</v>
      </c>
      <c r="P114" s="227">
        <f>I114+J114</f>
        <v>0</v>
      </c>
      <c r="Q114" s="227">
        <f>ROUND(I114*H114,2)</f>
        <v>0</v>
      </c>
      <c r="R114" s="227">
        <f>ROUND(J114*H114,2)</f>
        <v>0</v>
      </c>
      <c r="S114" s="84"/>
      <c r="T114" s="228">
        <f>S114*H114</f>
        <v>0</v>
      </c>
      <c r="U114" s="228">
        <v>0</v>
      </c>
      <c r="V114" s="228">
        <f>U114*H114</f>
        <v>0</v>
      </c>
      <c r="W114" s="228">
        <v>0</v>
      </c>
      <c r="X114" s="228">
        <f>W114*H114</f>
        <v>0</v>
      </c>
      <c r="Y114" s="229" t="s">
        <v>20</v>
      </c>
      <c r="AR114" s="230" t="s">
        <v>129</v>
      </c>
      <c r="AT114" s="230" t="s">
        <v>185</v>
      </c>
      <c r="AU114" s="230" t="s">
        <v>88</v>
      </c>
      <c r="AY114" s="18" t="s">
        <v>183</v>
      </c>
      <c r="BE114" s="231">
        <f>IF(O114="základní",K114,0)</f>
        <v>0</v>
      </c>
      <c r="BF114" s="231">
        <f>IF(O114="snížená",K114,0)</f>
        <v>0</v>
      </c>
      <c r="BG114" s="231">
        <f>IF(O114="zákl. přenesená",K114,0)</f>
        <v>0</v>
      </c>
      <c r="BH114" s="231">
        <f>IF(O114="sníž. přenesená",K114,0)</f>
        <v>0</v>
      </c>
      <c r="BI114" s="231">
        <f>IF(O114="nulová",K114,0)</f>
        <v>0</v>
      </c>
      <c r="BJ114" s="18" t="s">
        <v>86</v>
      </c>
      <c r="BK114" s="231">
        <f>ROUND(P114*H114,2)</f>
        <v>0</v>
      </c>
      <c r="BL114" s="18" t="s">
        <v>129</v>
      </c>
      <c r="BM114" s="230" t="s">
        <v>233</v>
      </c>
    </row>
    <row r="115" s="1" customFormat="1">
      <c r="B115" s="39"/>
      <c r="C115" s="40"/>
      <c r="D115" s="232" t="s">
        <v>191</v>
      </c>
      <c r="E115" s="40"/>
      <c r="F115" s="233" t="s">
        <v>234</v>
      </c>
      <c r="G115" s="40"/>
      <c r="H115" s="40"/>
      <c r="I115" s="138"/>
      <c r="J115" s="138"/>
      <c r="K115" s="40"/>
      <c r="L115" s="40"/>
      <c r="M115" s="44"/>
      <c r="N115" s="234"/>
      <c r="O115" s="84"/>
      <c r="P115" s="84"/>
      <c r="Q115" s="84"/>
      <c r="R115" s="84"/>
      <c r="S115" s="84"/>
      <c r="T115" s="84"/>
      <c r="U115" s="84"/>
      <c r="V115" s="84"/>
      <c r="W115" s="84"/>
      <c r="X115" s="84"/>
      <c r="Y115" s="85"/>
      <c r="AT115" s="18" t="s">
        <v>191</v>
      </c>
      <c r="AU115" s="18" t="s">
        <v>88</v>
      </c>
    </row>
    <row r="116" s="1" customFormat="1">
      <c r="B116" s="39"/>
      <c r="C116" s="40"/>
      <c r="D116" s="232" t="s">
        <v>193</v>
      </c>
      <c r="E116" s="40"/>
      <c r="F116" s="235" t="s">
        <v>235</v>
      </c>
      <c r="G116" s="40"/>
      <c r="H116" s="40"/>
      <c r="I116" s="138"/>
      <c r="J116" s="138"/>
      <c r="K116" s="40"/>
      <c r="L116" s="40"/>
      <c r="M116" s="44"/>
      <c r="N116" s="234"/>
      <c r="O116" s="84"/>
      <c r="P116" s="84"/>
      <c r="Q116" s="84"/>
      <c r="R116" s="84"/>
      <c r="S116" s="84"/>
      <c r="T116" s="84"/>
      <c r="U116" s="84"/>
      <c r="V116" s="84"/>
      <c r="W116" s="84"/>
      <c r="X116" s="84"/>
      <c r="Y116" s="85"/>
      <c r="AT116" s="18" t="s">
        <v>193</v>
      </c>
      <c r="AU116" s="18" t="s">
        <v>88</v>
      </c>
    </row>
    <row r="117" s="12" customFormat="1">
      <c r="B117" s="236"/>
      <c r="C117" s="237"/>
      <c r="D117" s="232" t="s">
        <v>195</v>
      </c>
      <c r="E117" s="238" t="s">
        <v>20</v>
      </c>
      <c r="F117" s="239" t="s">
        <v>138</v>
      </c>
      <c r="G117" s="237"/>
      <c r="H117" s="240">
        <v>6.2400000000000002</v>
      </c>
      <c r="I117" s="241"/>
      <c r="J117" s="241"/>
      <c r="K117" s="237"/>
      <c r="L117" s="237"/>
      <c r="M117" s="242"/>
      <c r="N117" s="243"/>
      <c r="O117" s="244"/>
      <c r="P117" s="244"/>
      <c r="Q117" s="244"/>
      <c r="R117" s="244"/>
      <c r="S117" s="244"/>
      <c r="T117" s="244"/>
      <c r="U117" s="244"/>
      <c r="V117" s="244"/>
      <c r="W117" s="244"/>
      <c r="X117" s="244"/>
      <c r="Y117" s="245"/>
      <c r="AT117" s="246" t="s">
        <v>195</v>
      </c>
      <c r="AU117" s="246" t="s">
        <v>88</v>
      </c>
      <c r="AV117" s="12" t="s">
        <v>88</v>
      </c>
      <c r="AW117" s="12" t="s">
        <v>5</v>
      </c>
      <c r="AX117" s="12" t="s">
        <v>78</v>
      </c>
      <c r="AY117" s="246" t="s">
        <v>183</v>
      </c>
    </row>
    <row r="118" s="13" customFormat="1">
      <c r="B118" s="247"/>
      <c r="C118" s="248"/>
      <c r="D118" s="232" t="s">
        <v>195</v>
      </c>
      <c r="E118" s="249" t="s">
        <v>20</v>
      </c>
      <c r="F118" s="250" t="s">
        <v>197</v>
      </c>
      <c r="G118" s="248"/>
      <c r="H118" s="251">
        <v>6.2400000000000002</v>
      </c>
      <c r="I118" s="252"/>
      <c r="J118" s="252"/>
      <c r="K118" s="248"/>
      <c r="L118" s="248"/>
      <c r="M118" s="253"/>
      <c r="N118" s="254"/>
      <c r="O118" s="255"/>
      <c r="P118" s="255"/>
      <c r="Q118" s="255"/>
      <c r="R118" s="255"/>
      <c r="S118" s="255"/>
      <c r="T118" s="255"/>
      <c r="U118" s="255"/>
      <c r="V118" s="255"/>
      <c r="W118" s="255"/>
      <c r="X118" s="255"/>
      <c r="Y118" s="256"/>
      <c r="AT118" s="257" t="s">
        <v>195</v>
      </c>
      <c r="AU118" s="257" t="s">
        <v>88</v>
      </c>
      <c r="AV118" s="13" t="s">
        <v>129</v>
      </c>
      <c r="AW118" s="13" t="s">
        <v>5</v>
      </c>
      <c r="AX118" s="13" t="s">
        <v>86</v>
      </c>
      <c r="AY118" s="257" t="s">
        <v>183</v>
      </c>
    </row>
    <row r="119" s="1" customFormat="1" ht="24" customHeight="1">
      <c r="B119" s="39"/>
      <c r="C119" s="218" t="s">
        <v>230</v>
      </c>
      <c r="D119" s="294" t="s">
        <v>185</v>
      </c>
      <c r="E119" s="219" t="s">
        <v>237</v>
      </c>
      <c r="F119" s="220" t="s">
        <v>238</v>
      </c>
      <c r="G119" s="221" t="s">
        <v>224</v>
      </c>
      <c r="H119" s="222">
        <v>46.816000000000002</v>
      </c>
      <c r="I119" s="223"/>
      <c r="J119" s="223"/>
      <c r="K119" s="224">
        <f>ROUND(P119*H119,2)</f>
        <v>0</v>
      </c>
      <c r="L119" s="220" t="s">
        <v>189</v>
      </c>
      <c r="M119" s="44"/>
      <c r="N119" s="225" t="s">
        <v>20</v>
      </c>
      <c r="O119" s="226" t="s">
        <v>47</v>
      </c>
      <c r="P119" s="227">
        <f>I119+J119</f>
        <v>0</v>
      </c>
      <c r="Q119" s="227">
        <f>ROUND(I119*H119,2)</f>
        <v>0</v>
      </c>
      <c r="R119" s="227">
        <f>ROUND(J119*H119,2)</f>
        <v>0</v>
      </c>
      <c r="S119" s="84"/>
      <c r="T119" s="228">
        <f>S119*H119</f>
        <v>0</v>
      </c>
      <c r="U119" s="228">
        <v>0</v>
      </c>
      <c r="V119" s="228">
        <f>U119*H119</f>
        <v>0</v>
      </c>
      <c r="W119" s="228">
        <v>0</v>
      </c>
      <c r="X119" s="228">
        <f>W119*H119</f>
        <v>0</v>
      </c>
      <c r="Y119" s="229" t="s">
        <v>20</v>
      </c>
      <c r="AR119" s="230" t="s">
        <v>129</v>
      </c>
      <c r="AT119" s="230" t="s">
        <v>185</v>
      </c>
      <c r="AU119" s="230" t="s">
        <v>88</v>
      </c>
      <c r="AY119" s="18" t="s">
        <v>183</v>
      </c>
      <c r="BE119" s="231">
        <f>IF(O119="základní",K119,0)</f>
        <v>0</v>
      </c>
      <c r="BF119" s="231">
        <f>IF(O119="snížená",K119,0)</f>
        <v>0</v>
      </c>
      <c r="BG119" s="231">
        <f>IF(O119="zákl. přenesená",K119,0)</f>
        <v>0</v>
      </c>
      <c r="BH119" s="231">
        <f>IF(O119="sníž. přenesená",K119,0)</f>
        <v>0</v>
      </c>
      <c r="BI119" s="231">
        <f>IF(O119="nulová",K119,0)</f>
        <v>0</v>
      </c>
      <c r="BJ119" s="18" t="s">
        <v>86</v>
      </c>
      <c r="BK119" s="231">
        <f>ROUND(P119*H119,2)</f>
        <v>0</v>
      </c>
      <c r="BL119" s="18" t="s">
        <v>129</v>
      </c>
      <c r="BM119" s="230" t="s">
        <v>239</v>
      </c>
    </row>
    <row r="120" s="1" customFormat="1">
      <c r="B120" s="39"/>
      <c r="C120" s="40"/>
      <c r="D120" s="232" t="s">
        <v>191</v>
      </c>
      <c r="E120" s="40"/>
      <c r="F120" s="233" t="s">
        <v>240</v>
      </c>
      <c r="G120" s="40"/>
      <c r="H120" s="40"/>
      <c r="I120" s="138"/>
      <c r="J120" s="138"/>
      <c r="K120" s="40"/>
      <c r="L120" s="40"/>
      <c r="M120" s="44"/>
      <c r="N120" s="234"/>
      <c r="O120" s="84"/>
      <c r="P120" s="84"/>
      <c r="Q120" s="84"/>
      <c r="R120" s="84"/>
      <c r="S120" s="84"/>
      <c r="T120" s="84"/>
      <c r="U120" s="84"/>
      <c r="V120" s="84"/>
      <c r="W120" s="84"/>
      <c r="X120" s="84"/>
      <c r="Y120" s="85"/>
      <c r="AT120" s="18" t="s">
        <v>191</v>
      </c>
      <c r="AU120" s="18" t="s">
        <v>88</v>
      </c>
    </row>
    <row r="121" s="1" customFormat="1">
      <c r="B121" s="39"/>
      <c r="C121" s="40"/>
      <c r="D121" s="232" t="s">
        <v>193</v>
      </c>
      <c r="E121" s="40"/>
      <c r="F121" s="235" t="s">
        <v>241</v>
      </c>
      <c r="G121" s="40"/>
      <c r="H121" s="40"/>
      <c r="I121" s="138"/>
      <c r="J121" s="138"/>
      <c r="K121" s="40"/>
      <c r="L121" s="40"/>
      <c r="M121" s="44"/>
      <c r="N121" s="234"/>
      <c r="O121" s="84"/>
      <c r="P121" s="84"/>
      <c r="Q121" s="84"/>
      <c r="R121" s="84"/>
      <c r="S121" s="84"/>
      <c r="T121" s="84"/>
      <c r="U121" s="84"/>
      <c r="V121" s="84"/>
      <c r="W121" s="84"/>
      <c r="X121" s="84"/>
      <c r="Y121" s="85"/>
      <c r="AT121" s="18" t="s">
        <v>193</v>
      </c>
      <c r="AU121" s="18" t="s">
        <v>88</v>
      </c>
    </row>
    <row r="122" s="12" customFormat="1">
      <c r="B122" s="236"/>
      <c r="C122" s="237"/>
      <c r="D122" s="232" t="s">
        <v>195</v>
      </c>
      <c r="E122" s="238" t="s">
        <v>20</v>
      </c>
      <c r="F122" s="239" t="s">
        <v>844</v>
      </c>
      <c r="G122" s="237"/>
      <c r="H122" s="240">
        <v>98</v>
      </c>
      <c r="I122" s="241"/>
      <c r="J122" s="241"/>
      <c r="K122" s="237"/>
      <c r="L122" s="237"/>
      <c r="M122" s="242"/>
      <c r="N122" s="243"/>
      <c r="O122" s="244"/>
      <c r="P122" s="244"/>
      <c r="Q122" s="244"/>
      <c r="R122" s="244"/>
      <c r="S122" s="244"/>
      <c r="T122" s="244"/>
      <c r="U122" s="244"/>
      <c r="V122" s="244"/>
      <c r="W122" s="244"/>
      <c r="X122" s="244"/>
      <c r="Y122" s="245"/>
      <c r="AT122" s="246" t="s">
        <v>195</v>
      </c>
      <c r="AU122" s="246" t="s">
        <v>88</v>
      </c>
      <c r="AV122" s="12" t="s">
        <v>88</v>
      </c>
      <c r="AW122" s="12" t="s">
        <v>5</v>
      </c>
      <c r="AX122" s="12" t="s">
        <v>78</v>
      </c>
      <c r="AY122" s="246" t="s">
        <v>183</v>
      </c>
    </row>
    <row r="123" s="12" customFormat="1">
      <c r="B123" s="236"/>
      <c r="C123" s="237"/>
      <c r="D123" s="232" t="s">
        <v>195</v>
      </c>
      <c r="E123" s="238" t="s">
        <v>20</v>
      </c>
      <c r="F123" s="239" t="s">
        <v>243</v>
      </c>
      <c r="G123" s="237"/>
      <c r="H123" s="240">
        <v>-6.2400000000000002</v>
      </c>
      <c r="I123" s="241"/>
      <c r="J123" s="241"/>
      <c r="K123" s="237"/>
      <c r="L123" s="237"/>
      <c r="M123" s="242"/>
      <c r="N123" s="243"/>
      <c r="O123" s="244"/>
      <c r="P123" s="244"/>
      <c r="Q123" s="244"/>
      <c r="R123" s="244"/>
      <c r="S123" s="244"/>
      <c r="T123" s="244"/>
      <c r="U123" s="244"/>
      <c r="V123" s="244"/>
      <c r="W123" s="244"/>
      <c r="X123" s="244"/>
      <c r="Y123" s="245"/>
      <c r="AT123" s="246" t="s">
        <v>195</v>
      </c>
      <c r="AU123" s="246" t="s">
        <v>88</v>
      </c>
      <c r="AV123" s="12" t="s">
        <v>88</v>
      </c>
      <c r="AW123" s="12" t="s">
        <v>5</v>
      </c>
      <c r="AX123" s="12" t="s">
        <v>78</v>
      </c>
      <c r="AY123" s="246" t="s">
        <v>183</v>
      </c>
    </row>
    <row r="124" s="12" customFormat="1">
      <c r="B124" s="236"/>
      <c r="C124" s="237"/>
      <c r="D124" s="232" t="s">
        <v>195</v>
      </c>
      <c r="E124" s="238" t="s">
        <v>20</v>
      </c>
      <c r="F124" s="239" t="s">
        <v>244</v>
      </c>
      <c r="G124" s="237"/>
      <c r="H124" s="240">
        <v>1.8720000000000001</v>
      </c>
      <c r="I124" s="241"/>
      <c r="J124" s="241"/>
      <c r="K124" s="237"/>
      <c r="L124" s="237"/>
      <c r="M124" s="242"/>
      <c r="N124" s="243"/>
      <c r="O124" s="244"/>
      <c r="P124" s="244"/>
      <c r="Q124" s="244"/>
      <c r="R124" s="244"/>
      <c r="S124" s="244"/>
      <c r="T124" s="244"/>
      <c r="U124" s="244"/>
      <c r="V124" s="244"/>
      <c r="W124" s="244"/>
      <c r="X124" s="244"/>
      <c r="Y124" s="245"/>
      <c r="AT124" s="246" t="s">
        <v>195</v>
      </c>
      <c r="AU124" s="246" t="s">
        <v>88</v>
      </c>
      <c r="AV124" s="12" t="s">
        <v>88</v>
      </c>
      <c r="AW124" s="12" t="s">
        <v>5</v>
      </c>
      <c r="AX124" s="12" t="s">
        <v>78</v>
      </c>
      <c r="AY124" s="246" t="s">
        <v>183</v>
      </c>
    </row>
    <row r="125" s="13" customFormat="1">
      <c r="B125" s="247"/>
      <c r="C125" s="248"/>
      <c r="D125" s="232" t="s">
        <v>195</v>
      </c>
      <c r="E125" s="249" t="s">
        <v>146</v>
      </c>
      <c r="F125" s="250" t="s">
        <v>197</v>
      </c>
      <c r="G125" s="248"/>
      <c r="H125" s="251">
        <v>93.632000000000005</v>
      </c>
      <c r="I125" s="252"/>
      <c r="J125" s="252"/>
      <c r="K125" s="248"/>
      <c r="L125" s="248"/>
      <c r="M125" s="253"/>
      <c r="N125" s="254"/>
      <c r="O125" s="255"/>
      <c r="P125" s="255"/>
      <c r="Q125" s="255"/>
      <c r="R125" s="255"/>
      <c r="S125" s="255"/>
      <c r="T125" s="255"/>
      <c r="U125" s="255"/>
      <c r="V125" s="255"/>
      <c r="W125" s="255"/>
      <c r="X125" s="255"/>
      <c r="Y125" s="256"/>
      <c r="AT125" s="257" t="s">
        <v>195</v>
      </c>
      <c r="AU125" s="257" t="s">
        <v>88</v>
      </c>
      <c r="AV125" s="13" t="s">
        <v>129</v>
      </c>
      <c r="AW125" s="13" t="s">
        <v>5</v>
      </c>
      <c r="AX125" s="13" t="s">
        <v>78</v>
      </c>
      <c r="AY125" s="257" t="s">
        <v>183</v>
      </c>
    </row>
    <row r="126" s="12" customFormat="1">
      <c r="B126" s="236"/>
      <c r="C126" s="237"/>
      <c r="D126" s="232" t="s">
        <v>195</v>
      </c>
      <c r="E126" s="238" t="s">
        <v>20</v>
      </c>
      <c r="F126" s="239" t="s">
        <v>245</v>
      </c>
      <c r="G126" s="237"/>
      <c r="H126" s="240">
        <v>46.816000000000002</v>
      </c>
      <c r="I126" s="241"/>
      <c r="J126" s="241"/>
      <c r="K126" s="237"/>
      <c r="L126" s="237"/>
      <c r="M126" s="242"/>
      <c r="N126" s="243"/>
      <c r="O126" s="244"/>
      <c r="P126" s="244"/>
      <c r="Q126" s="244"/>
      <c r="R126" s="244"/>
      <c r="S126" s="244"/>
      <c r="T126" s="244"/>
      <c r="U126" s="244"/>
      <c r="V126" s="244"/>
      <c r="W126" s="244"/>
      <c r="X126" s="244"/>
      <c r="Y126" s="245"/>
      <c r="AT126" s="246" t="s">
        <v>195</v>
      </c>
      <c r="AU126" s="246" t="s">
        <v>88</v>
      </c>
      <c r="AV126" s="12" t="s">
        <v>88</v>
      </c>
      <c r="AW126" s="12" t="s">
        <v>5</v>
      </c>
      <c r="AX126" s="12" t="s">
        <v>78</v>
      </c>
      <c r="AY126" s="246" t="s">
        <v>183</v>
      </c>
    </row>
    <row r="127" s="13" customFormat="1">
      <c r="B127" s="247"/>
      <c r="C127" s="248"/>
      <c r="D127" s="232" t="s">
        <v>195</v>
      </c>
      <c r="E127" s="249" t="s">
        <v>20</v>
      </c>
      <c r="F127" s="250" t="s">
        <v>197</v>
      </c>
      <c r="G127" s="248"/>
      <c r="H127" s="251">
        <v>46.816000000000002</v>
      </c>
      <c r="I127" s="252"/>
      <c r="J127" s="252"/>
      <c r="K127" s="248"/>
      <c r="L127" s="248"/>
      <c r="M127" s="253"/>
      <c r="N127" s="254"/>
      <c r="O127" s="255"/>
      <c r="P127" s="255"/>
      <c r="Q127" s="255"/>
      <c r="R127" s="255"/>
      <c r="S127" s="255"/>
      <c r="T127" s="255"/>
      <c r="U127" s="255"/>
      <c r="V127" s="255"/>
      <c r="W127" s="255"/>
      <c r="X127" s="255"/>
      <c r="Y127" s="256"/>
      <c r="AT127" s="257" t="s">
        <v>195</v>
      </c>
      <c r="AU127" s="257" t="s">
        <v>88</v>
      </c>
      <c r="AV127" s="13" t="s">
        <v>129</v>
      </c>
      <c r="AW127" s="13" t="s">
        <v>5</v>
      </c>
      <c r="AX127" s="13" t="s">
        <v>86</v>
      </c>
      <c r="AY127" s="257" t="s">
        <v>183</v>
      </c>
    </row>
    <row r="128" s="1" customFormat="1" ht="24" customHeight="1">
      <c r="B128" s="39"/>
      <c r="C128" s="218" t="s">
        <v>236</v>
      </c>
      <c r="D128" s="260" t="s">
        <v>185</v>
      </c>
      <c r="E128" s="219" t="s">
        <v>247</v>
      </c>
      <c r="F128" s="220" t="s">
        <v>248</v>
      </c>
      <c r="G128" s="221" t="s">
        <v>224</v>
      </c>
      <c r="H128" s="222">
        <v>14.045</v>
      </c>
      <c r="I128" s="223"/>
      <c r="J128" s="223"/>
      <c r="K128" s="224">
        <f>ROUND(P128*H128,2)</f>
        <v>0</v>
      </c>
      <c r="L128" s="220" t="s">
        <v>189</v>
      </c>
      <c r="M128" s="44"/>
      <c r="N128" s="225" t="s">
        <v>20</v>
      </c>
      <c r="O128" s="226" t="s">
        <v>47</v>
      </c>
      <c r="P128" s="227">
        <f>I128+J128</f>
        <v>0</v>
      </c>
      <c r="Q128" s="227">
        <f>ROUND(I128*H128,2)</f>
        <v>0</v>
      </c>
      <c r="R128" s="227">
        <f>ROUND(J128*H128,2)</f>
        <v>0</v>
      </c>
      <c r="S128" s="84"/>
      <c r="T128" s="228">
        <f>S128*H128</f>
        <v>0</v>
      </c>
      <c r="U128" s="228">
        <v>0</v>
      </c>
      <c r="V128" s="228">
        <f>U128*H128</f>
        <v>0</v>
      </c>
      <c r="W128" s="228">
        <v>0</v>
      </c>
      <c r="X128" s="228">
        <f>W128*H128</f>
        <v>0</v>
      </c>
      <c r="Y128" s="229" t="s">
        <v>20</v>
      </c>
      <c r="AR128" s="230" t="s">
        <v>129</v>
      </c>
      <c r="AT128" s="230" t="s">
        <v>185</v>
      </c>
      <c r="AU128" s="230" t="s">
        <v>88</v>
      </c>
      <c r="AY128" s="18" t="s">
        <v>183</v>
      </c>
      <c r="BE128" s="231">
        <f>IF(O128="základní",K128,0)</f>
        <v>0</v>
      </c>
      <c r="BF128" s="231">
        <f>IF(O128="snížená",K128,0)</f>
        <v>0</v>
      </c>
      <c r="BG128" s="231">
        <f>IF(O128="zákl. přenesená",K128,0)</f>
        <v>0</v>
      </c>
      <c r="BH128" s="231">
        <f>IF(O128="sníž. přenesená",K128,0)</f>
        <v>0</v>
      </c>
      <c r="BI128" s="231">
        <f>IF(O128="nulová",K128,0)</f>
        <v>0</v>
      </c>
      <c r="BJ128" s="18" t="s">
        <v>86</v>
      </c>
      <c r="BK128" s="231">
        <f>ROUND(P128*H128,2)</f>
        <v>0</v>
      </c>
      <c r="BL128" s="18" t="s">
        <v>129</v>
      </c>
      <c r="BM128" s="230" t="s">
        <v>249</v>
      </c>
    </row>
    <row r="129" s="1" customFormat="1">
      <c r="B129" s="39"/>
      <c r="C129" s="40"/>
      <c r="D129" s="232" t="s">
        <v>191</v>
      </c>
      <c r="E129" s="40"/>
      <c r="F129" s="233" t="s">
        <v>250</v>
      </c>
      <c r="G129" s="40"/>
      <c r="H129" s="40"/>
      <c r="I129" s="138"/>
      <c r="J129" s="138"/>
      <c r="K129" s="40"/>
      <c r="L129" s="40"/>
      <c r="M129" s="44"/>
      <c r="N129" s="234"/>
      <c r="O129" s="84"/>
      <c r="P129" s="84"/>
      <c r="Q129" s="84"/>
      <c r="R129" s="84"/>
      <c r="S129" s="84"/>
      <c r="T129" s="84"/>
      <c r="U129" s="84"/>
      <c r="V129" s="84"/>
      <c r="W129" s="84"/>
      <c r="X129" s="84"/>
      <c r="Y129" s="85"/>
      <c r="AT129" s="18" t="s">
        <v>191</v>
      </c>
      <c r="AU129" s="18" t="s">
        <v>88</v>
      </c>
    </row>
    <row r="130" s="1" customFormat="1">
      <c r="B130" s="39"/>
      <c r="C130" s="40"/>
      <c r="D130" s="232" t="s">
        <v>193</v>
      </c>
      <c r="E130" s="40"/>
      <c r="F130" s="235" t="s">
        <v>241</v>
      </c>
      <c r="G130" s="40"/>
      <c r="H130" s="40"/>
      <c r="I130" s="138"/>
      <c r="J130" s="138"/>
      <c r="K130" s="40"/>
      <c r="L130" s="40"/>
      <c r="M130" s="44"/>
      <c r="N130" s="234"/>
      <c r="O130" s="84"/>
      <c r="P130" s="84"/>
      <c r="Q130" s="84"/>
      <c r="R130" s="84"/>
      <c r="S130" s="84"/>
      <c r="T130" s="84"/>
      <c r="U130" s="84"/>
      <c r="V130" s="84"/>
      <c r="W130" s="84"/>
      <c r="X130" s="84"/>
      <c r="Y130" s="85"/>
      <c r="AT130" s="18" t="s">
        <v>193</v>
      </c>
      <c r="AU130" s="18" t="s">
        <v>88</v>
      </c>
    </row>
    <row r="131" s="12" customFormat="1">
      <c r="B131" s="236"/>
      <c r="C131" s="237"/>
      <c r="D131" s="232" t="s">
        <v>195</v>
      </c>
      <c r="E131" s="238" t="s">
        <v>20</v>
      </c>
      <c r="F131" s="239" t="s">
        <v>251</v>
      </c>
      <c r="G131" s="237"/>
      <c r="H131" s="240">
        <v>14.045</v>
      </c>
      <c r="I131" s="241"/>
      <c r="J131" s="241"/>
      <c r="K131" s="237"/>
      <c r="L131" s="237"/>
      <c r="M131" s="242"/>
      <c r="N131" s="243"/>
      <c r="O131" s="244"/>
      <c r="P131" s="244"/>
      <c r="Q131" s="244"/>
      <c r="R131" s="244"/>
      <c r="S131" s="244"/>
      <c r="T131" s="244"/>
      <c r="U131" s="244"/>
      <c r="V131" s="244"/>
      <c r="W131" s="244"/>
      <c r="X131" s="244"/>
      <c r="Y131" s="245"/>
      <c r="AT131" s="246" t="s">
        <v>195</v>
      </c>
      <c r="AU131" s="246" t="s">
        <v>88</v>
      </c>
      <c r="AV131" s="12" t="s">
        <v>88</v>
      </c>
      <c r="AW131" s="12" t="s">
        <v>5</v>
      </c>
      <c r="AX131" s="12" t="s">
        <v>78</v>
      </c>
      <c r="AY131" s="246" t="s">
        <v>183</v>
      </c>
    </row>
    <row r="132" s="13" customFormat="1">
      <c r="B132" s="247"/>
      <c r="C132" s="248"/>
      <c r="D132" s="232" t="s">
        <v>195</v>
      </c>
      <c r="E132" s="249" t="s">
        <v>20</v>
      </c>
      <c r="F132" s="250" t="s">
        <v>197</v>
      </c>
      <c r="G132" s="248"/>
      <c r="H132" s="251">
        <v>14.045</v>
      </c>
      <c r="I132" s="252"/>
      <c r="J132" s="252"/>
      <c r="K132" s="248"/>
      <c r="L132" s="248"/>
      <c r="M132" s="253"/>
      <c r="N132" s="254"/>
      <c r="O132" s="255"/>
      <c r="P132" s="255"/>
      <c r="Q132" s="255"/>
      <c r="R132" s="255"/>
      <c r="S132" s="255"/>
      <c r="T132" s="255"/>
      <c r="U132" s="255"/>
      <c r="V132" s="255"/>
      <c r="W132" s="255"/>
      <c r="X132" s="255"/>
      <c r="Y132" s="256"/>
      <c r="AT132" s="257" t="s">
        <v>195</v>
      </c>
      <c r="AU132" s="257" t="s">
        <v>88</v>
      </c>
      <c r="AV132" s="13" t="s">
        <v>129</v>
      </c>
      <c r="AW132" s="13" t="s">
        <v>5</v>
      </c>
      <c r="AX132" s="13" t="s">
        <v>86</v>
      </c>
      <c r="AY132" s="257" t="s">
        <v>183</v>
      </c>
    </row>
    <row r="133" s="1" customFormat="1" ht="24" customHeight="1">
      <c r="B133" s="39"/>
      <c r="C133" s="218" t="s">
        <v>246</v>
      </c>
      <c r="D133" s="260" t="s">
        <v>185</v>
      </c>
      <c r="E133" s="219" t="s">
        <v>253</v>
      </c>
      <c r="F133" s="220" t="s">
        <v>254</v>
      </c>
      <c r="G133" s="221" t="s">
        <v>224</v>
      </c>
      <c r="H133" s="222">
        <v>9.3629999999999995</v>
      </c>
      <c r="I133" s="223"/>
      <c r="J133" s="223"/>
      <c r="K133" s="224">
        <f>ROUND(P133*H133,2)</f>
        <v>0</v>
      </c>
      <c r="L133" s="220" t="s">
        <v>189</v>
      </c>
      <c r="M133" s="44"/>
      <c r="N133" s="225" t="s">
        <v>20</v>
      </c>
      <c r="O133" s="226" t="s">
        <v>47</v>
      </c>
      <c r="P133" s="227">
        <f>I133+J133</f>
        <v>0</v>
      </c>
      <c r="Q133" s="227">
        <f>ROUND(I133*H133,2)</f>
        <v>0</v>
      </c>
      <c r="R133" s="227">
        <f>ROUND(J133*H133,2)</f>
        <v>0</v>
      </c>
      <c r="S133" s="84"/>
      <c r="T133" s="228">
        <f>S133*H133</f>
        <v>0</v>
      </c>
      <c r="U133" s="228">
        <v>0</v>
      </c>
      <c r="V133" s="228">
        <f>U133*H133</f>
        <v>0</v>
      </c>
      <c r="W133" s="228">
        <v>0</v>
      </c>
      <c r="X133" s="228">
        <f>W133*H133</f>
        <v>0</v>
      </c>
      <c r="Y133" s="229" t="s">
        <v>20</v>
      </c>
      <c r="AR133" s="230" t="s">
        <v>129</v>
      </c>
      <c r="AT133" s="230" t="s">
        <v>185</v>
      </c>
      <c r="AU133" s="230" t="s">
        <v>88</v>
      </c>
      <c r="AY133" s="18" t="s">
        <v>183</v>
      </c>
      <c r="BE133" s="231">
        <f>IF(O133="základní",K133,0)</f>
        <v>0</v>
      </c>
      <c r="BF133" s="231">
        <f>IF(O133="snížená",K133,0)</f>
        <v>0</v>
      </c>
      <c r="BG133" s="231">
        <f>IF(O133="zákl. přenesená",K133,0)</f>
        <v>0</v>
      </c>
      <c r="BH133" s="231">
        <f>IF(O133="sníž. přenesená",K133,0)</f>
        <v>0</v>
      </c>
      <c r="BI133" s="231">
        <f>IF(O133="nulová",K133,0)</f>
        <v>0</v>
      </c>
      <c r="BJ133" s="18" t="s">
        <v>86</v>
      </c>
      <c r="BK133" s="231">
        <f>ROUND(P133*H133,2)</f>
        <v>0</v>
      </c>
      <c r="BL133" s="18" t="s">
        <v>129</v>
      </c>
      <c r="BM133" s="230" t="s">
        <v>255</v>
      </c>
    </row>
    <row r="134" s="1" customFormat="1">
      <c r="B134" s="39"/>
      <c r="C134" s="40"/>
      <c r="D134" s="232" t="s">
        <v>191</v>
      </c>
      <c r="E134" s="40"/>
      <c r="F134" s="233" t="s">
        <v>256</v>
      </c>
      <c r="G134" s="40"/>
      <c r="H134" s="40"/>
      <c r="I134" s="138"/>
      <c r="J134" s="138"/>
      <c r="K134" s="40"/>
      <c r="L134" s="40"/>
      <c r="M134" s="44"/>
      <c r="N134" s="234"/>
      <c r="O134" s="84"/>
      <c r="P134" s="84"/>
      <c r="Q134" s="84"/>
      <c r="R134" s="84"/>
      <c r="S134" s="84"/>
      <c r="T134" s="84"/>
      <c r="U134" s="84"/>
      <c r="V134" s="84"/>
      <c r="W134" s="84"/>
      <c r="X134" s="84"/>
      <c r="Y134" s="85"/>
      <c r="AT134" s="18" t="s">
        <v>191</v>
      </c>
      <c r="AU134" s="18" t="s">
        <v>88</v>
      </c>
    </row>
    <row r="135" s="1" customFormat="1">
      <c r="B135" s="39"/>
      <c r="C135" s="40"/>
      <c r="D135" s="232" t="s">
        <v>193</v>
      </c>
      <c r="E135" s="40"/>
      <c r="F135" s="235" t="s">
        <v>241</v>
      </c>
      <c r="G135" s="40"/>
      <c r="H135" s="40"/>
      <c r="I135" s="138"/>
      <c r="J135" s="138"/>
      <c r="K135" s="40"/>
      <c r="L135" s="40"/>
      <c r="M135" s="44"/>
      <c r="N135" s="234"/>
      <c r="O135" s="84"/>
      <c r="P135" s="84"/>
      <c r="Q135" s="84"/>
      <c r="R135" s="84"/>
      <c r="S135" s="84"/>
      <c r="T135" s="84"/>
      <c r="U135" s="84"/>
      <c r="V135" s="84"/>
      <c r="W135" s="84"/>
      <c r="X135" s="84"/>
      <c r="Y135" s="85"/>
      <c r="AT135" s="18" t="s">
        <v>193</v>
      </c>
      <c r="AU135" s="18" t="s">
        <v>88</v>
      </c>
    </row>
    <row r="136" s="12" customFormat="1">
      <c r="B136" s="236"/>
      <c r="C136" s="237"/>
      <c r="D136" s="232" t="s">
        <v>195</v>
      </c>
      <c r="E136" s="238" t="s">
        <v>20</v>
      </c>
      <c r="F136" s="239" t="s">
        <v>845</v>
      </c>
      <c r="G136" s="237"/>
      <c r="H136" s="240">
        <v>9.3629999999999995</v>
      </c>
      <c r="I136" s="241"/>
      <c r="J136" s="241"/>
      <c r="K136" s="237"/>
      <c r="L136" s="237"/>
      <c r="M136" s="242"/>
      <c r="N136" s="243"/>
      <c r="O136" s="244"/>
      <c r="P136" s="244"/>
      <c r="Q136" s="244"/>
      <c r="R136" s="244"/>
      <c r="S136" s="244"/>
      <c r="T136" s="244"/>
      <c r="U136" s="244"/>
      <c r="V136" s="244"/>
      <c r="W136" s="244"/>
      <c r="X136" s="244"/>
      <c r="Y136" s="245"/>
      <c r="AT136" s="246" t="s">
        <v>195</v>
      </c>
      <c r="AU136" s="246" t="s">
        <v>88</v>
      </c>
      <c r="AV136" s="12" t="s">
        <v>88</v>
      </c>
      <c r="AW136" s="12" t="s">
        <v>5</v>
      </c>
      <c r="AX136" s="12" t="s">
        <v>78</v>
      </c>
      <c r="AY136" s="246" t="s">
        <v>183</v>
      </c>
    </row>
    <row r="137" s="13" customFormat="1">
      <c r="B137" s="247"/>
      <c r="C137" s="248"/>
      <c r="D137" s="232" t="s">
        <v>195</v>
      </c>
      <c r="E137" s="249" t="s">
        <v>20</v>
      </c>
      <c r="F137" s="250" t="s">
        <v>197</v>
      </c>
      <c r="G137" s="248"/>
      <c r="H137" s="251">
        <v>9.3629999999999995</v>
      </c>
      <c r="I137" s="252"/>
      <c r="J137" s="252"/>
      <c r="K137" s="248"/>
      <c r="L137" s="248"/>
      <c r="M137" s="253"/>
      <c r="N137" s="254"/>
      <c r="O137" s="255"/>
      <c r="P137" s="255"/>
      <c r="Q137" s="255"/>
      <c r="R137" s="255"/>
      <c r="S137" s="255"/>
      <c r="T137" s="255"/>
      <c r="U137" s="255"/>
      <c r="V137" s="255"/>
      <c r="W137" s="255"/>
      <c r="X137" s="255"/>
      <c r="Y137" s="256"/>
      <c r="AT137" s="257" t="s">
        <v>195</v>
      </c>
      <c r="AU137" s="257" t="s">
        <v>88</v>
      </c>
      <c r="AV137" s="13" t="s">
        <v>129</v>
      </c>
      <c r="AW137" s="13" t="s">
        <v>5</v>
      </c>
      <c r="AX137" s="13" t="s">
        <v>86</v>
      </c>
      <c r="AY137" s="257" t="s">
        <v>183</v>
      </c>
    </row>
    <row r="138" s="1" customFormat="1" ht="24" customHeight="1">
      <c r="B138" s="39"/>
      <c r="C138" s="218" t="s">
        <v>252</v>
      </c>
      <c r="D138" s="260" t="s">
        <v>185</v>
      </c>
      <c r="E138" s="219" t="s">
        <v>259</v>
      </c>
      <c r="F138" s="220" t="s">
        <v>260</v>
      </c>
      <c r="G138" s="221" t="s">
        <v>224</v>
      </c>
      <c r="H138" s="222">
        <v>42.134</v>
      </c>
      <c r="I138" s="223"/>
      <c r="J138" s="223"/>
      <c r="K138" s="224">
        <f>ROUND(P138*H138,2)</f>
        <v>0</v>
      </c>
      <c r="L138" s="220" t="s">
        <v>189</v>
      </c>
      <c r="M138" s="44"/>
      <c r="N138" s="225" t="s">
        <v>20</v>
      </c>
      <c r="O138" s="226" t="s">
        <v>47</v>
      </c>
      <c r="P138" s="227">
        <f>I138+J138</f>
        <v>0</v>
      </c>
      <c r="Q138" s="227">
        <f>ROUND(I138*H138,2)</f>
        <v>0</v>
      </c>
      <c r="R138" s="227">
        <f>ROUND(J138*H138,2)</f>
        <v>0</v>
      </c>
      <c r="S138" s="84"/>
      <c r="T138" s="228">
        <f>S138*H138</f>
        <v>0</v>
      </c>
      <c r="U138" s="228">
        <v>0</v>
      </c>
      <c r="V138" s="228">
        <f>U138*H138</f>
        <v>0</v>
      </c>
      <c r="W138" s="228">
        <v>0</v>
      </c>
      <c r="X138" s="228">
        <f>W138*H138</f>
        <v>0</v>
      </c>
      <c r="Y138" s="229" t="s">
        <v>20</v>
      </c>
      <c r="AR138" s="230" t="s">
        <v>129</v>
      </c>
      <c r="AT138" s="230" t="s">
        <v>185</v>
      </c>
      <c r="AU138" s="230" t="s">
        <v>88</v>
      </c>
      <c r="AY138" s="18" t="s">
        <v>183</v>
      </c>
      <c r="BE138" s="231">
        <f>IF(O138="základní",K138,0)</f>
        <v>0</v>
      </c>
      <c r="BF138" s="231">
        <f>IF(O138="snížená",K138,0)</f>
        <v>0</v>
      </c>
      <c r="BG138" s="231">
        <f>IF(O138="zákl. přenesená",K138,0)</f>
        <v>0</v>
      </c>
      <c r="BH138" s="231">
        <f>IF(O138="sníž. přenesená",K138,0)</f>
        <v>0</v>
      </c>
      <c r="BI138" s="231">
        <f>IF(O138="nulová",K138,0)</f>
        <v>0</v>
      </c>
      <c r="BJ138" s="18" t="s">
        <v>86</v>
      </c>
      <c r="BK138" s="231">
        <f>ROUND(P138*H138,2)</f>
        <v>0</v>
      </c>
      <c r="BL138" s="18" t="s">
        <v>129</v>
      </c>
      <c r="BM138" s="230" t="s">
        <v>261</v>
      </c>
    </row>
    <row r="139" s="1" customFormat="1">
      <c r="B139" s="39"/>
      <c r="C139" s="40"/>
      <c r="D139" s="232" t="s">
        <v>191</v>
      </c>
      <c r="E139" s="40"/>
      <c r="F139" s="233" t="s">
        <v>262</v>
      </c>
      <c r="G139" s="40"/>
      <c r="H139" s="40"/>
      <c r="I139" s="138"/>
      <c r="J139" s="138"/>
      <c r="K139" s="40"/>
      <c r="L139" s="40"/>
      <c r="M139" s="44"/>
      <c r="N139" s="234"/>
      <c r="O139" s="84"/>
      <c r="P139" s="84"/>
      <c r="Q139" s="84"/>
      <c r="R139" s="84"/>
      <c r="S139" s="84"/>
      <c r="T139" s="84"/>
      <c r="U139" s="84"/>
      <c r="V139" s="84"/>
      <c r="W139" s="84"/>
      <c r="X139" s="84"/>
      <c r="Y139" s="85"/>
      <c r="AT139" s="18" t="s">
        <v>191</v>
      </c>
      <c r="AU139" s="18" t="s">
        <v>88</v>
      </c>
    </row>
    <row r="140" s="1" customFormat="1">
      <c r="B140" s="39"/>
      <c r="C140" s="40"/>
      <c r="D140" s="232" t="s">
        <v>193</v>
      </c>
      <c r="E140" s="40"/>
      <c r="F140" s="235" t="s">
        <v>241</v>
      </c>
      <c r="G140" s="40"/>
      <c r="H140" s="40"/>
      <c r="I140" s="138"/>
      <c r="J140" s="138"/>
      <c r="K140" s="40"/>
      <c r="L140" s="40"/>
      <c r="M140" s="44"/>
      <c r="N140" s="234"/>
      <c r="O140" s="84"/>
      <c r="P140" s="84"/>
      <c r="Q140" s="84"/>
      <c r="R140" s="84"/>
      <c r="S140" s="84"/>
      <c r="T140" s="84"/>
      <c r="U140" s="84"/>
      <c r="V140" s="84"/>
      <c r="W140" s="84"/>
      <c r="X140" s="84"/>
      <c r="Y140" s="85"/>
      <c r="AT140" s="18" t="s">
        <v>193</v>
      </c>
      <c r="AU140" s="18" t="s">
        <v>88</v>
      </c>
    </row>
    <row r="141" s="12" customFormat="1">
      <c r="B141" s="236"/>
      <c r="C141" s="237"/>
      <c r="D141" s="232" t="s">
        <v>195</v>
      </c>
      <c r="E141" s="238" t="s">
        <v>20</v>
      </c>
      <c r="F141" s="239" t="s">
        <v>846</v>
      </c>
      <c r="G141" s="237"/>
      <c r="H141" s="240">
        <v>42.134</v>
      </c>
      <c r="I141" s="241"/>
      <c r="J141" s="241"/>
      <c r="K141" s="237"/>
      <c r="L141" s="237"/>
      <c r="M141" s="242"/>
      <c r="N141" s="243"/>
      <c r="O141" s="244"/>
      <c r="P141" s="244"/>
      <c r="Q141" s="244"/>
      <c r="R141" s="244"/>
      <c r="S141" s="244"/>
      <c r="T141" s="244"/>
      <c r="U141" s="244"/>
      <c r="V141" s="244"/>
      <c r="W141" s="244"/>
      <c r="X141" s="244"/>
      <c r="Y141" s="245"/>
      <c r="AT141" s="246" t="s">
        <v>195</v>
      </c>
      <c r="AU141" s="246" t="s">
        <v>88</v>
      </c>
      <c r="AV141" s="12" t="s">
        <v>88</v>
      </c>
      <c r="AW141" s="12" t="s">
        <v>5</v>
      </c>
      <c r="AX141" s="12" t="s">
        <v>78</v>
      </c>
      <c r="AY141" s="246" t="s">
        <v>183</v>
      </c>
    </row>
    <row r="142" s="13" customFormat="1">
      <c r="B142" s="247"/>
      <c r="C142" s="248"/>
      <c r="D142" s="232" t="s">
        <v>195</v>
      </c>
      <c r="E142" s="249" t="s">
        <v>20</v>
      </c>
      <c r="F142" s="250" t="s">
        <v>197</v>
      </c>
      <c r="G142" s="248"/>
      <c r="H142" s="251">
        <v>42.134</v>
      </c>
      <c r="I142" s="252"/>
      <c r="J142" s="252"/>
      <c r="K142" s="248"/>
      <c r="L142" s="248"/>
      <c r="M142" s="253"/>
      <c r="N142" s="254"/>
      <c r="O142" s="255"/>
      <c r="P142" s="255"/>
      <c r="Q142" s="255"/>
      <c r="R142" s="255"/>
      <c r="S142" s="255"/>
      <c r="T142" s="255"/>
      <c r="U142" s="255"/>
      <c r="V142" s="255"/>
      <c r="W142" s="255"/>
      <c r="X142" s="255"/>
      <c r="Y142" s="256"/>
      <c r="AT142" s="257" t="s">
        <v>195</v>
      </c>
      <c r="AU142" s="257" t="s">
        <v>88</v>
      </c>
      <c r="AV142" s="13" t="s">
        <v>129</v>
      </c>
      <c r="AW142" s="13" t="s">
        <v>5</v>
      </c>
      <c r="AX142" s="13" t="s">
        <v>86</v>
      </c>
      <c r="AY142" s="257" t="s">
        <v>183</v>
      </c>
    </row>
    <row r="143" s="1" customFormat="1" ht="24" customHeight="1">
      <c r="B143" s="39"/>
      <c r="C143" s="218" t="s">
        <v>258</v>
      </c>
      <c r="D143" s="260" t="s">
        <v>185</v>
      </c>
      <c r="E143" s="219" t="s">
        <v>265</v>
      </c>
      <c r="F143" s="220" t="s">
        <v>266</v>
      </c>
      <c r="G143" s="221" t="s">
        <v>224</v>
      </c>
      <c r="H143" s="222">
        <v>12.640000000000001</v>
      </c>
      <c r="I143" s="223"/>
      <c r="J143" s="223"/>
      <c r="K143" s="224">
        <f>ROUND(P143*H143,2)</f>
        <v>0</v>
      </c>
      <c r="L143" s="220" t="s">
        <v>189</v>
      </c>
      <c r="M143" s="44"/>
      <c r="N143" s="225" t="s">
        <v>20</v>
      </c>
      <c r="O143" s="226" t="s">
        <v>47</v>
      </c>
      <c r="P143" s="227">
        <f>I143+J143</f>
        <v>0</v>
      </c>
      <c r="Q143" s="227">
        <f>ROUND(I143*H143,2)</f>
        <v>0</v>
      </c>
      <c r="R143" s="227">
        <f>ROUND(J143*H143,2)</f>
        <v>0</v>
      </c>
      <c r="S143" s="84"/>
      <c r="T143" s="228">
        <f>S143*H143</f>
        <v>0</v>
      </c>
      <c r="U143" s="228">
        <v>0</v>
      </c>
      <c r="V143" s="228">
        <f>U143*H143</f>
        <v>0</v>
      </c>
      <c r="W143" s="228">
        <v>0</v>
      </c>
      <c r="X143" s="228">
        <f>W143*H143</f>
        <v>0</v>
      </c>
      <c r="Y143" s="229" t="s">
        <v>20</v>
      </c>
      <c r="AR143" s="230" t="s">
        <v>129</v>
      </c>
      <c r="AT143" s="230" t="s">
        <v>185</v>
      </c>
      <c r="AU143" s="230" t="s">
        <v>88</v>
      </c>
      <c r="AY143" s="18" t="s">
        <v>183</v>
      </c>
      <c r="BE143" s="231">
        <f>IF(O143="základní",K143,0)</f>
        <v>0</v>
      </c>
      <c r="BF143" s="231">
        <f>IF(O143="snížená",K143,0)</f>
        <v>0</v>
      </c>
      <c r="BG143" s="231">
        <f>IF(O143="zákl. přenesená",K143,0)</f>
        <v>0</v>
      </c>
      <c r="BH143" s="231">
        <f>IF(O143="sníž. přenesená",K143,0)</f>
        <v>0</v>
      </c>
      <c r="BI143" s="231">
        <f>IF(O143="nulová",K143,0)</f>
        <v>0</v>
      </c>
      <c r="BJ143" s="18" t="s">
        <v>86</v>
      </c>
      <c r="BK143" s="231">
        <f>ROUND(P143*H143,2)</f>
        <v>0</v>
      </c>
      <c r="BL143" s="18" t="s">
        <v>129</v>
      </c>
      <c r="BM143" s="230" t="s">
        <v>267</v>
      </c>
    </row>
    <row r="144" s="1" customFormat="1">
      <c r="B144" s="39"/>
      <c r="C144" s="40"/>
      <c r="D144" s="232" t="s">
        <v>191</v>
      </c>
      <c r="E144" s="40"/>
      <c r="F144" s="233" t="s">
        <v>268</v>
      </c>
      <c r="G144" s="40"/>
      <c r="H144" s="40"/>
      <c r="I144" s="138"/>
      <c r="J144" s="138"/>
      <c r="K144" s="40"/>
      <c r="L144" s="40"/>
      <c r="M144" s="44"/>
      <c r="N144" s="234"/>
      <c r="O144" s="84"/>
      <c r="P144" s="84"/>
      <c r="Q144" s="84"/>
      <c r="R144" s="84"/>
      <c r="S144" s="84"/>
      <c r="T144" s="84"/>
      <c r="U144" s="84"/>
      <c r="V144" s="84"/>
      <c r="W144" s="84"/>
      <c r="X144" s="84"/>
      <c r="Y144" s="85"/>
      <c r="AT144" s="18" t="s">
        <v>191</v>
      </c>
      <c r="AU144" s="18" t="s">
        <v>88</v>
      </c>
    </row>
    <row r="145" s="1" customFormat="1">
      <c r="B145" s="39"/>
      <c r="C145" s="40"/>
      <c r="D145" s="232" t="s">
        <v>193</v>
      </c>
      <c r="E145" s="40"/>
      <c r="F145" s="235" t="s">
        <v>241</v>
      </c>
      <c r="G145" s="40"/>
      <c r="H145" s="40"/>
      <c r="I145" s="138"/>
      <c r="J145" s="138"/>
      <c r="K145" s="40"/>
      <c r="L145" s="40"/>
      <c r="M145" s="44"/>
      <c r="N145" s="234"/>
      <c r="O145" s="84"/>
      <c r="P145" s="84"/>
      <c r="Q145" s="84"/>
      <c r="R145" s="84"/>
      <c r="S145" s="84"/>
      <c r="T145" s="84"/>
      <c r="U145" s="84"/>
      <c r="V145" s="84"/>
      <c r="W145" s="84"/>
      <c r="X145" s="84"/>
      <c r="Y145" s="85"/>
      <c r="AT145" s="18" t="s">
        <v>193</v>
      </c>
      <c r="AU145" s="18" t="s">
        <v>88</v>
      </c>
    </row>
    <row r="146" s="12" customFormat="1">
      <c r="B146" s="236"/>
      <c r="C146" s="237"/>
      <c r="D146" s="232" t="s">
        <v>195</v>
      </c>
      <c r="E146" s="238" t="s">
        <v>20</v>
      </c>
      <c r="F146" s="239" t="s">
        <v>847</v>
      </c>
      <c r="G146" s="237"/>
      <c r="H146" s="240">
        <v>12.640000000000001</v>
      </c>
      <c r="I146" s="241"/>
      <c r="J146" s="241"/>
      <c r="K146" s="237"/>
      <c r="L146" s="237"/>
      <c r="M146" s="242"/>
      <c r="N146" s="243"/>
      <c r="O146" s="244"/>
      <c r="P146" s="244"/>
      <c r="Q146" s="244"/>
      <c r="R146" s="244"/>
      <c r="S146" s="244"/>
      <c r="T146" s="244"/>
      <c r="U146" s="244"/>
      <c r="V146" s="244"/>
      <c r="W146" s="244"/>
      <c r="X146" s="244"/>
      <c r="Y146" s="245"/>
      <c r="AT146" s="246" t="s">
        <v>195</v>
      </c>
      <c r="AU146" s="246" t="s">
        <v>88</v>
      </c>
      <c r="AV146" s="12" t="s">
        <v>88</v>
      </c>
      <c r="AW146" s="12" t="s">
        <v>5</v>
      </c>
      <c r="AX146" s="12" t="s">
        <v>78</v>
      </c>
      <c r="AY146" s="246" t="s">
        <v>183</v>
      </c>
    </row>
    <row r="147" s="13" customFormat="1">
      <c r="B147" s="247"/>
      <c r="C147" s="248"/>
      <c r="D147" s="232" t="s">
        <v>195</v>
      </c>
      <c r="E147" s="249" t="s">
        <v>20</v>
      </c>
      <c r="F147" s="250" t="s">
        <v>197</v>
      </c>
      <c r="G147" s="248"/>
      <c r="H147" s="251">
        <v>12.640000000000001</v>
      </c>
      <c r="I147" s="252"/>
      <c r="J147" s="252"/>
      <c r="K147" s="248"/>
      <c r="L147" s="248"/>
      <c r="M147" s="253"/>
      <c r="N147" s="254"/>
      <c r="O147" s="255"/>
      <c r="P147" s="255"/>
      <c r="Q147" s="255"/>
      <c r="R147" s="255"/>
      <c r="S147" s="255"/>
      <c r="T147" s="255"/>
      <c r="U147" s="255"/>
      <c r="V147" s="255"/>
      <c r="W147" s="255"/>
      <c r="X147" s="255"/>
      <c r="Y147" s="256"/>
      <c r="AT147" s="257" t="s">
        <v>195</v>
      </c>
      <c r="AU147" s="257" t="s">
        <v>88</v>
      </c>
      <c r="AV147" s="13" t="s">
        <v>129</v>
      </c>
      <c r="AW147" s="13" t="s">
        <v>5</v>
      </c>
      <c r="AX147" s="13" t="s">
        <v>86</v>
      </c>
      <c r="AY147" s="257" t="s">
        <v>183</v>
      </c>
    </row>
    <row r="148" s="1" customFormat="1" ht="24" customHeight="1">
      <c r="B148" s="39"/>
      <c r="C148" s="218" t="s">
        <v>264</v>
      </c>
      <c r="D148" s="260" t="s">
        <v>185</v>
      </c>
      <c r="E148" s="219" t="s">
        <v>270</v>
      </c>
      <c r="F148" s="220" t="s">
        <v>271</v>
      </c>
      <c r="G148" s="221" t="s">
        <v>224</v>
      </c>
      <c r="H148" s="222">
        <v>8.4269999999999996</v>
      </c>
      <c r="I148" s="223"/>
      <c r="J148" s="223"/>
      <c r="K148" s="224">
        <f>ROUND(P148*H148,2)</f>
        <v>0</v>
      </c>
      <c r="L148" s="220" t="s">
        <v>189</v>
      </c>
      <c r="M148" s="44"/>
      <c r="N148" s="225" t="s">
        <v>20</v>
      </c>
      <c r="O148" s="226" t="s">
        <v>47</v>
      </c>
      <c r="P148" s="227">
        <f>I148+J148</f>
        <v>0</v>
      </c>
      <c r="Q148" s="227">
        <f>ROUND(I148*H148,2)</f>
        <v>0</v>
      </c>
      <c r="R148" s="227">
        <f>ROUND(J148*H148,2)</f>
        <v>0</v>
      </c>
      <c r="S148" s="84"/>
      <c r="T148" s="228">
        <f>S148*H148</f>
        <v>0</v>
      </c>
      <c r="U148" s="228">
        <v>0</v>
      </c>
      <c r="V148" s="228">
        <f>U148*H148</f>
        <v>0</v>
      </c>
      <c r="W148" s="228">
        <v>0</v>
      </c>
      <c r="X148" s="228">
        <f>W148*H148</f>
        <v>0</v>
      </c>
      <c r="Y148" s="229" t="s">
        <v>20</v>
      </c>
      <c r="AR148" s="230" t="s">
        <v>129</v>
      </c>
      <c r="AT148" s="230" t="s">
        <v>185</v>
      </c>
      <c r="AU148" s="230" t="s">
        <v>88</v>
      </c>
      <c r="AY148" s="18" t="s">
        <v>183</v>
      </c>
      <c r="BE148" s="231">
        <f>IF(O148="základní",K148,0)</f>
        <v>0</v>
      </c>
      <c r="BF148" s="231">
        <f>IF(O148="snížená",K148,0)</f>
        <v>0</v>
      </c>
      <c r="BG148" s="231">
        <f>IF(O148="zákl. přenesená",K148,0)</f>
        <v>0</v>
      </c>
      <c r="BH148" s="231">
        <f>IF(O148="sníž. přenesená",K148,0)</f>
        <v>0</v>
      </c>
      <c r="BI148" s="231">
        <f>IF(O148="nulová",K148,0)</f>
        <v>0</v>
      </c>
      <c r="BJ148" s="18" t="s">
        <v>86</v>
      </c>
      <c r="BK148" s="231">
        <f>ROUND(P148*H148,2)</f>
        <v>0</v>
      </c>
      <c r="BL148" s="18" t="s">
        <v>129</v>
      </c>
      <c r="BM148" s="230" t="s">
        <v>272</v>
      </c>
    </row>
    <row r="149" s="1" customFormat="1">
      <c r="B149" s="39"/>
      <c r="C149" s="40"/>
      <c r="D149" s="232" t="s">
        <v>191</v>
      </c>
      <c r="E149" s="40"/>
      <c r="F149" s="233" t="s">
        <v>273</v>
      </c>
      <c r="G149" s="40"/>
      <c r="H149" s="40"/>
      <c r="I149" s="138"/>
      <c r="J149" s="138"/>
      <c r="K149" s="40"/>
      <c r="L149" s="40"/>
      <c r="M149" s="44"/>
      <c r="N149" s="234"/>
      <c r="O149" s="84"/>
      <c r="P149" s="84"/>
      <c r="Q149" s="84"/>
      <c r="R149" s="84"/>
      <c r="S149" s="84"/>
      <c r="T149" s="84"/>
      <c r="U149" s="84"/>
      <c r="V149" s="84"/>
      <c r="W149" s="84"/>
      <c r="X149" s="84"/>
      <c r="Y149" s="85"/>
      <c r="AT149" s="18" t="s">
        <v>191</v>
      </c>
      <c r="AU149" s="18" t="s">
        <v>88</v>
      </c>
    </row>
    <row r="150" s="1" customFormat="1">
      <c r="B150" s="39"/>
      <c r="C150" s="40"/>
      <c r="D150" s="232" t="s">
        <v>193</v>
      </c>
      <c r="E150" s="40"/>
      <c r="F150" s="235" t="s">
        <v>241</v>
      </c>
      <c r="G150" s="40"/>
      <c r="H150" s="40"/>
      <c r="I150" s="138"/>
      <c r="J150" s="138"/>
      <c r="K150" s="40"/>
      <c r="L150" s="40"/>
      <c r="M150" s="44"/>
      <c r="N150" s="234"/>
      <c r="O150" s="84"/>
      <c r="P150" s="84"/>
      <c r="Q150" s="84"/>
      <c r="R150" s="84"/>
      <c r="S150" s="84"/>
      <c r="T150" s="84"/>
      <c r="U150" s="84"/>
      <c r="V150" s="84"/>
      <c r="W150" s="84"/>
      <c r="X150" s="84"/>
      <c r="Y150" s="85"/>
      <c r="AT150" s="18" t="s">
        <v>193</v>
      </c>
      <c r="AU150" s="18" t="s">
        <v>88</v>
      </c>
    </row>
    <row r="151" s="12" customFormat="1">
      <c r="B151" s="236"/>
      <c r="C151" s="237"/>
      <c r="D151" s="232" t="s">
        <v>195</v>
      </c>
      <c r="E151" s="238" t="s">
        <v>20</v>
      </c>
      <c r="F151" s="239" t="s">
        <v>848</v>
      </c>
      <c r="G151" s="237"/>
      <c r="H151" s="240">
        <v>8.4269999999999996</v>
      </c>
      <c r="I151" s="241"/>
      <c r="J151" s="241"/>
      <c r="K151" s="237"/>
      <c r="L151" s="237"/>
      <c r="M151" s="242"/>
      <c r="N151" s="243"/>
      <c r="O151" s="244"/>
      <c r="P151" s="244"/>
      <c r="Q151" s="244"/>
      <c r="R151" s="244"/>
      <c r="S151" s="244"/>
      <c r="T151" s="244"/>
      <c r="U151" s="244"/>
      <c r="V151" s="244"/>
      <c r="W151" s="244"/>
      <c r="X151" s="244"/>
      <c r="Y151" s="245"/>
      <c r="AT151" s="246" t="s">
        <v>195</v>
      </c>
      <c r="AU151" s="246" t="s">
        <v>88</v>
      </c>
      <c r="AV151" s="12" t="s">
        <v>88</v>
      </c>
      <c r="AW151" s="12" t="s">
        <v>5</v>
      </c>
      <c r="AX151" s="12" t="s">
        <v>78</v>
      </c>
      <c r="AY151" s="246" t="s">
        <v>183</v>
      </c>
    </row>
    <row r="152" s="13" customFormat="1">
      <c r="B152" s="247"/>
      <c r="C152" s="248"/>
      <c r="D152" s="232" t="s">
        <v>195</v>
      </c>
      <c r="E152" s="249" t="s">
        <v>20</v>
      </c>
      <c r="F152" s="250" t="s">
        <v>197</v>
      </c>
      <c r="G152" s="248"/>
      <c r="H152" s="251">
        <v>8.4269999999999996</v>
      </c>
      <c r="I152" s="252"/>
      <c r="J152" s="252"/>
      <c r="K152" s="248"/>
      <c r="L152" s="248"/>
      <c r="M152" s="253"/>
      <c r="N152" s="254"/>
      <c r="O152" s="255"/>
      <c r="P152" s="255"/>
      <c r="Q152" s="255"/>
      <c r="R152" s="255"/>
      <c r="S152" s="255"/>
      <c r="T152" s="255"/>
      <c r="U152" s="255"/>
      <c r="V152" s="255"/>
      <c r="W152" s="255"/>
      <c r="X152" s="255"/>
      <c r="Y152" s="256"/>
      <c r="AT152" s="257" t="s">
        <v>195</v>
      </c>
      <c r="AU152" s="257" t="s">
        <v>88</v>
      </c>
      <c r="AV152" s="13" t="s">
        <v>129</v>
      </c>
      <c r="AW152" s="13" t="s">
        <v>5</v>
      </c>
      <c r="AX152" s="13" t="s">
        <v>86</v>
      </c>
      <c r="AY152" s="257" t="s">
        <v>183</v>
      </c>
    </row>
    <row r="153" s="1" customFormat="1" ht="24" customHeight="1">
      <c r="B153" s="39"/>
      <c r="C153" s="218" t="s">
        <v>269</v>
      </c>
      <c r="D153" s="294" t="s">
        <v>185</v>
      </c>
      <c r="E153" s="219" t="s">
        <v>275</v>
      </c>
      <c r="F153" s="220" t="s">
        <v>276</v>
      </c>
      <c r="G153" s="221" t="s">
        <v>224</v>
      </c>
      <c r="H153" s="222">
        <v>3.8100000000000001</v>
      </c>
      <c r="I153" s="223"/>
      <c r="J153" s="223"/>
      <c r="K153" s="224">
        <f>ROUND(P153*H153,2)</f>
        <v>0</v>
      </c>
      <c r="L153" s="220" t="s">
        <v>189</v>
      </c>
      <c r="M153" s="44"/>
      <c r="N153" s="225" t="s">
        <v>20</v>
      </c>
      <c r="O153" s="226" t="s">
        <v>47</v>
      </c>
      <c r="P153" s="227">
        <f>I153+J153</f>
        <v>0</v>
      </c>
      <c r="Q153" s="227">
        <f>ROUND(I153*H153,2)</f>
        <v>0</v>
      </c>
      <c r="R153" s="227">
        <f>ROUND(J153*H153,2)</f>
        <v>0</v>
      </c>
      <c r="S153" s="84"/>
      <c r="T153" s="228">
        <f>S153*H153</f>
        <v>0</v>
      </c>
      <c r="U153" s="228">
        <v>0</v>
      </c>
      <c r="V153" s="228">
        <f>U153*H153</f>
        <v>0</v>
      </c>
      <c r="W153" s="228">
        <v>0</v>
      </c>
      <c r="X153" s="228">
        <f>W153*H153</f>
        <v>0</v>
      </c>
      <c r="Y153" s="229" t="s">
        <v>20</v>
      </c>
      <c r="AR153" s="230" t="s">
        <v>129</v>
      </c>
      <c r="AT153" s="230" t="s">
        <v>185</v>
      </c>
      <c r="AU153" s="230" t="s">
        <v>88</v>
      </c>
      <c r="AY153" s="18" t="s">
        <v>183</v>
      </c>
      <c r="BE153" s="231">
        <f>IF(O153="základní",K153,0)</f>
        <v>0</v>
      </c>
      <c r="BF153" s="231">
        <f>IF(O153="snížená",K153,0)</f>
        <v>0</v>
      </c>
      <c r="BG153" s="231">
        <f>IF(O153="zákl. přenesená",K153,0)</f>
        <v>0</v>
      </c>
      <c r="BH153" s="231">
        <f>IF(O153="sníž. přenesená",K153,0)</f>
        <v>0</v>
      </c>
      <c r="BI153" s="231">
        <f>IF(O153="nulová",K153,0)</f>
        <v>0</v>
      </c>
      <c r="BJ153" s="18" t="s">
        <v>86</v>
      </c>
      <c r="BK153" s="231">
        <f>ROUND(P153*H153,2)</f>
        <v>0</v>
      </c>
      <c r="BL153" s="18" t="s">
        <v>129</v>
      </c>
      <c r="BM153" s="230" t="s">
        <v>277</v>
      </c>
    </row>
    <row r="154" s="1" customFormat="1">
      <c r="B154" s="39"/>
      <c r="C154" s="40"/>
      <c r="D154" s="232" t="s">
        <v>191</v>
      </c>
      <c r="E154" s="40"/>
      <c r="F154" s="233" t="s">
        <v>278</v>
      </c>
      <c r="G154" s="40"/>
      <c r="H154" s="40"/>
      <c r="I154" s="138"/>
      <c r="J154" s="138"/>
      <c r="K154" s="40"/>
      <c r="L154" s="40"/>
      <c r="M154" s="44"/>
      <c r="N154" s="234"/>
      <c r="O154" s="84"/>
      <c r="P154" s="84"/>
      <c r="Q154" s="84"/>
      <c r="R154" s="84"/>
      <c r="S154" s="84"/>
      <c r="T154" s="84"/>
      <c r="U154" s="84"/>
      <c r="V154" s="84"/>
      <c r="W154" s="84"/>
      <c r="X154" s="84"/>
      <c r="Y154" s="85"/>
      <c r="AT154" s="18" t="s">
        <v>191</v>
      </c>
      <c r="AU154" s="18" t="s">
        <v>88</v>
      </c>
    </row>
    <row r="155" s="1" customFormat="1">
      <c r="B155" s="39"/>
      <c r="C155" s="40"/>
      <c r="D155" s="232" t="s">
        <v>193</v>
      </c>
      <c r="E155" s="40"/>
      <c r="F155" s="235" t="s">
        <v>279</v>
      </c>
      <c r="G155" s="40"/>
      <c r="H155" s="40"/>
      <c r="I155" s="138"/>
      <c r="J155" s="138"/>
      <c r="K155" s="40"/>
      <c r="L155" s="40"/>
      <c r="M155" s="44"/>
      <c r="N155" s="234"/>
      <c r="O155" s="84"/>
      <c r="P155" s="84"/>
      <c r="Q155" s="84"/>
      <c r="R155" s="84"/>
      <c r="S155" s="84"/>
      <c r="T155" s="84"/>
      <c r="U155" s="84"/>
      <c r="V155" s="84"/>
      <c r="W155" s="84"/>
      <c r="X155" s="84"/>
      <c r="Y155" s="85"/>
      <c r="AT155" s="18" t="s">
        <v>193</v>
      </c>
      <c r="AU155" s="18" t="s">
        <v>88</v>
      </c>
    </row>
    <row r="156" s="14" customFormat="1">
      <c r="B156" s="261"/>
      <c r="C156" s="262"/>
      <c r="D156" s="232" t="s">
        <v>195</v>
      </c>
      <c r="E156" s="263" t="s">
        <v>20</v>
      </c>
      <c r="F156" s="264" t="s">
        <v>280</v>
      </c>
      <c r="G156" s="262"/>
      <c r="H156" s="263" t="s">
        <v>20</v>
      </c>
      <c r="I156" s="265"/>
      <c r="J156" s="265"/>
      <c r="K156" s="262"/>
      <c r="L156" s="262"/>
      <c r="M156" s="266"/>
      <c r="N156" s="267"/>
      <c r="O156" s="268"/>
      <c r="P156" s="268"/>
      <c r="Q156" s="268"/>
      <c r="R156" s="268"/>
      <c r="S156" s="268"/>
      <c r="T156" s="268"/>
      <c r="U156" s="268"/>
      <c r="V156" s="268"/>
      <c r="W156" s="268"/>
      <c r="X156" s="268"/>
      <c r="Y156" s="269"/>
      <c r="AT156" s="270" t="s">
        <v>195</v>
      </c>
      <c r="AU156" s="270" t="s">
        <v>88</v>
      </c>
      <c r="AV156" s="14" t="s">
        <v>86</v>
      </c>
      <c r="AW156" s="14" t="s">
        <v>5</v>
      </c>
      <c r="AX156" s="14" t="s">
        <v>78</v>
      </c>
      <c r="AY156" s="270" t="s">
        <v>183</v>
      </c>
    </row>
    <row r="157" s="14" customFormat="1">
      <c r="B157" s="261"/>
      <c r="C157" s="262"/>
      <c r="D157" s="232" t="s">
        <v>195</v>
      </c>
      <c r="E157" s="263" t="s">
        <v>20</v>
      </c>
      <c r="F157" s="264" t="s">
        <v>281</v>
      </c>
      <c r="G157" s="262"/>
      <c r="H157" s="263" t="s">
        <v>20</v>
      </c>
      <c r="I157" s="265"/>
      <c r="J157" s="265"/>
      <c r="K157" s="262"/>
      <c r="L157" s="262"/>
      <c r="M157" s="266"/>
      <c r="N157" s="267"/>
      <c r="O157" s="268"/>
      <c r="P157" s="268"/>
      <c r="Q157" s="268"/>
      <c r="R157" s="268"/>
      <c r="S157" s="268"/>
      <c r="T157" s="268"/>
      <c r="U157" s="268"/>
      <c r="V157" s="268"/>
      <c r="W157" s="268"/>
      <c r="X157" s="268"/>
      <c r="Y157" s="269"/>
      <c r="AT157" s="270" t="s">
        <v>195</v>
      </c>
      <c r="AU157" s="270" t="s">
        <v>88</v>
      </c>
      <c r="AV157" s="14" t="s">
        <v>86</v>
      </c>
      <c r="AW157" s="14" t="s">
        <v>5</v>
      </c>
      <c r="AX157" s="14" t="s">
        <v>78</v>
      </c>
      <c r="AY157" s="270" t="s">
        <v>183</v>
      </c>
    </row>
    <row r="158" s="12" customFormat="1">
      <c r="B158" s="236"/>
      <c r="C158" s="237"/>
      <c r="D158" s="232" t="s">
        <v>195</v>
      </c>
      <c r="E158" s="238" t="s">
        <v>20</v>
      </c>
      <c r="F158" s="239" t="s">
        <v>849</v>
      </c>
      <c r="G158" s="237"/>
      <c r="H158" s="240">
        <v>2.2799999999999998</v>
      </c>
      <c r="I158" s="241"/>
      <c r="J158" s="241"/>
      <c r="K158" s="237"/>
      <c r="L158" s="237"/>
      <c r="M158" s="242"/>
      <c r="N158" s="243"/>
      <c r="O158" s="244"/>
      <c r="P158" s="244"/>
      <c r="Q158" s="244"/>
      <c r="R158" s="244"/>
      <c r="S158" s="244"/>
      <c r="T158" s="244"/>
      <c r="U158" s="244"/>
      <c r="V158" s="244"/>
      <c r="W158" s="244"/>
      <c r="X158" s="244"/>
      <c r="Y158" s="245"/>
      <c r="AT158" s="246" t="s">
        <v>195</v>
      </c>
      <c r="AU158" s="246" t="s">
        <v>88</v>
      </c>
      <c r="AV158" s="12" t="s">
        <v>88</v>
      </c>
      <c r="AW158" s="12" t="s">
        <v>5</v>
      </c>
      <c r="AX158" s="12" t="s">
        <v>78</v>
      </c>
      <c r="AY158" s="246" t="s">
        <v>183</v>
      </c>
    </row>
    <row r="159" s="12" customFormat="1">
      <c r="B159" s="236"/>
      <c r="C159" s="237"/>
      <c r="D159" s="232" t="s">
        <v>195</v>
      </c>
      <c r="E159" s="238" t="s">
        <v>20</v>
      </c>
      <c r="F159" s="239" t="s">
        <v>850</v>
      </c>
      <c r="G159" s="237"/>
      <c r="H159" s="240">
        <v>1.5600000000000001</v>
      </c>
      <c r="I159" s="241"/>
      <c r="J159" s="241"/>
      <c r="K159" s="237"/>
      <c r="L159" s="237"/>
      <c r="M159" s="242"/>
      <c r="N159" s="243"/>
      <c r="O159" s="244"/>
      <c r="P159" s="244"/>
      <c r="Q159" s="244"/>
      <c r="R159" s="244"/>
      <c r="S159" s="244"/>
      <c r="T159" s="244"/>
      <c r="U159" s="244"/>
      <c r="V159" s="244"/>
      <c r="W159" s="244"/>
      <c r="X159" s="244"/>
      <c r="Y159" s="245"/>
      <c r="AT159" s="246" t="s">
        <v>195</v>
      </c>
      <c r="AU159" s="246" t="s">
        <v>88</v>
      </c>
      <c r="AV159" s="12" t="s">
        <v>88</v>
      </c>
      <c r="AW159" s="12" t="s">
        <v>5</v>
      </c>
      <c r="AX159" s="12" t="s">
        <v>78</v>
      </c>
      <c r="AY159" s="246" t="s">
        <v>183</v>
      </c>
    </row>
    <row r="160" s="15" customFormat="1">
      <c r="B160" s="271"/>
      <c r="C160" s="272"/>
      <c r="D160" s="232" t="s">
        <v>195</v>
      </c>
      <c r="E160" s="273" t="s">
        <v>136</v>
      </c>
      <c r="F160" s="274" t="s">
        <v>286</v>
      </c>
      <c r="G160" s="272"/>
      <c r="H160" s="275">
        <v>3.8399999999999999</v>
      </c>
      <c r="I160" s="276"/>
      <c r="J160" s="276"/>
      <c r="K160" s="272"/>
      <c r="L160" s="272"/>
      <c r="M160" s="277"/>
      <c r="N160" s="278"/>
      <c r="O160" s="279"/>
      <c r="P160" s="279"/>
      <c r="Q160" s="279"/>
      <c r="R160" s="279"/>
      <c r="S160" s="279"/>
      <c r="T160" s="279"/>
      <c r="U160" s="279"/>
      <c r="V160" s="279"/>
      <c r="W160" s="279"/>
      <c r="X160" s="279"/>
      <c r="Y160" s="280"/>
      <c r="AT160" s="281" t="s">
        <v>195</v>
      </c>
      <c r="AU160" s="281" t="s">
        <v>88</v>
      </c>
      <c r="AV160" s="15" t="s">
        <v>205</v>
      </c>
      <c r="AW160" s="15" t="s">
        <v>5</v>
      </c>
      <c r="AX160" s="15" t="s">
        <v>78</v>
      </c>
      <c r="AY160" s="281" t="s">
        <v>183</v>
      </c>
    </row>
    <row r="161" s="14" customFormat="1">
      <c r="B161" s="261"/>
      <c r="C161" s="262"/>
      <c r="D161" s="232" t="s">
        <v>195</v>
      </c>
      <c r="E161" s="263" t="s">
        <v>20</v>
      </c>
      <c r="F161" s="264" t="s">
        <v>287</v>
      </c>
      <c r="G161" s="262"/>
      <c r="H161" s="263" t="s">
        <v>20</v>
      </c>
      <c r="I161" s="265"/>
      <c r="J161" s="265"/>
      <c r="K161" s="262"/>
      <c r="L161" s="262"/>
      <c r="M161" s="266"/>
      <c r="N161" s="267"/>
      <c r="O161" s="268"/>
      <c r="P161" s="268"/>
      <c r="Q161" s="268"/>
      <c r="R161" s="268"/>
      <c r="S161" s="268"/>
      <c r="T161" s="268"/>
      <c r="U161" s="268"/>
      <c r="V161" s="268"/>
      <c r="W161" s="268"/>
      <c r="X161" s="268"/>
      <c r="Y161" s="269"/>
      <c r="AT161" s="270" t="s">
        <v>195</v>
      </c>
      <c r="AU161" s="270" t="s">
        <v>88</v>
      </c>
      <c r="AV161" s="14" t="s">
        <v>86</v>
      </c>
      <c r="AW161" s="14" t="s">
        <v>5</v>
      </c>
      <c r="AX161" s="14" t="s">
        <v>78</v>
      </c>
      <c r="AY161" s="270" t="s">
        <v>183</v>
      </c>
    </row>
    <row r="162" s="12" customFormat="1">
      <c r="B162" s="236"/>
      <c r="C162" s="237"/>
      <c r="D162" s="232" t="s">
        <v>195</v>
      </c>
      <c r="E162" s="238" t="s">
        <v>20</v>
      </c>
      <c r="F162" s="239" t="s">
        <v>851</v>
      </c>
      <c r="G162" s="237"/>
      <c r="H162" s="240">
        <v>1.8899999999999999</v>
      </c>
      <c r="I162" s="241"/>
      <c r="J162" s="241"/>
      <c r="K162" s="237"/>
      <c r="L162" s="237"/>
      <c r="M162" s="242"/>
      <c r="N162" s="243"/>
      <c r="O162" s="244"/>
      <c r="P162" s="244"/>
      <c r="Q162" s="244"/>
      <c r="R162" s="244"/>
      <c r="S162" s="244"/>
      <c r="T162" s="244"/>
      <c r="U162" s="244"/>
      <c r="V162" s="244"/>
      <c r="W162" s="244"/>
      <c r="X162" s="244"/>
      <c r="Y162" s="245"/>
      <c r="AT162" s="246" t="s">
        <v>195</v>
      </c>
      <c r="AU162" s="246" t="s">
        <v>88</v>
      </c>
      <c r="AV162" s="12" t="s">
        <v>88</v>
      </c>
      <c r="AW162" s="12" t="s">
        <v>5</v>
      </c>
      <c r="AX162" s="12" t="s">
        <v>78</v>
      </c>
      <c r="AY162" s="246" t="s">
        <v>183</v>
      </c>
    </row>
    <row r="163" s="12" customFormat="1">
      <c r="B163" s="236"/>
      <c r="C163" s="237"/>
      <c r="D163" s="232" t="s">
        <v>195</v>
      </c>
      <c r="E163" s="238" t="s">
        <v>20</v>
      </c>
      <c r="F163" s="239" t="s">
        <v>852</v>
      </c>
      <c r="G163" s="237"/>
      <c r="H163" s="240">
        <v>1.8899999999999999</v>
      </c>
      <c r="I163" s="241"/>
      <c r="J163" s="241"/>
      <c r="K163" s="237"/>
      <c r="L163" s="237"/>
      <c r="M163" s="242"/>
      <c r="N163" s="243"/>
      <c r="O163" s="244"/>
      <c r="P163" s="244"/>
      <c r="Q163" s="244"/>
      <c r="R163" s="244"/>
      <c r="S163" s="244"/>
      <c r="T163" s="244"/>
      <c r="U163" s="244"/>
      <c r="V163" s="244"/>
      <c r="W163" s="244"/>
      <c r="X163" s="244"/>
      <c r="Y163" s="245"/>
      <c r="AT163" s="246" t="s">
        <v>195</v>
      </c>
      <c r="AU163" s="246" t="s">
        <v>88</v>
      </c>
      <c r="AV163" s="12" t="s">
        <v>88</v>
      </c>
      <c r="AW163" s="12" t="s">
        <v>5</v>
      </c>
      <c r="AX163" s="12" t="s">
        <v>78</v>
      </c>
      <c r="AY163" s="246" t="s">
        <v>183</v>
      </c>
    </row>
    <row r="164" s="15" customFormat="1">
      <c r="B164" s="271"/>
      <c r="C164" s="272"/>
      <c r="D164" s="232" t="s">
        <v>195</v>
      </c>
      <c r="E164" s="273" t="s">
        <v>292</v>
      </c>
      <c r="F164" s="274" t="s">
        <v>286</v>
      </c>
      <c r="G164" s="272"/>
      <c r="H164" s="275">
        <v>3.7799999999999998</v>
      </c>
      <c r="I164" s="276"/>
      <c r="J164" s="276"/>
      <c r="K164" s="272"/>
      <c r="L164" s="272"/>
      <c r="M164" s="277"/>
      <c r="N164" s="278"/>
      <c r="O164" s="279"/>
      <c r="P164" s="279"/>
      <c r="Q164" s="279"/>
      <c r="R164" s="279"/>
      <c r="S164" s="279"/>
      <c r="T164" s="279"/>
      <c r="U164" s="279"/>
      <c r="V164" s="279"/>
      <c r="W164" s="279"/>
      <c r="X164" s="279"/>
      <c r="Y164" s="280"/>
      <c r="AT164" s="281" t="s">
        <v>195</v>
      </c>
      <c r="AU164" s="281" t="s">
        <v>88</v>
      </c>
      <c r="AV164" s="15" t="s">
        <v>205</v>
      </c>
      <c r="AW164" s="15" t="s">
        <v>5</v>
      </c>
      <c r="AX164" s="15" t="s">
        <v>78</v>
      </c>
      <c r="AY164" s="281" t="s">
        <v>183</v>
      </c>
    </row>
    <row r="165" s="13" customFormat="1">
      <c r="B165" s="247"/>
      <c r="C165" s="248"/>
      <c r="D165" s="232" t="s">
        <v>195</v>
      </c>
      <c r="E165" s="249" t="s">
        <v>133</v>
      </c>
      <c r="F165" s="250" t="s">
        <v>197</v>
      </c>
      <c r="G165" s="248"/>
      <c r="H165" s="251">
        <v>7.6200000000000001</v>
      </c>
      <c r="I165" s="252"/>
      <c r="J165" s="252"/>
      <c r="K165" s="248"/>
      <c r="L165" s="248"/>
      <c r="M165" s="253"/>
      <c r="N165" s="254"/>
      <c r="O165" s="255"/>
      <c r="P165" s="255"/>
      <c r="Q165" s="255"/>
      <c r="R165" s="255"/>
      <c r="S165" s="255"/>
      <c r="T165" s="255"/>
      <c r="U165" s="255"/>
      <c r="V165" s="255"/>
      <c r="W165" s="255"/>
      <c r="X165" s="255"/>
      <c r="Y165" s="256"/>
      <c r="AT165" s="257" t="s">
        <v>195</v>
      </c>
      <c r="AU165" s="257" t="s">
        <v>88</v>
      </c>
      <c r="AV165" s="13" t="s">
        <v>129</v>
      </c>
      <c r="AW165" s="13" t="s">
        <v>5</v>
      </c>
      <c r="AX165" s="13" t="s">
        <v>78</v>
      </c>
      <c r="AY165" s="257" t="s">
        <v>183</v>
      </c>
    </row>
    <row r="166" s="12" customFormat="1">
      <c r="B166" s="236"/>
      <c r="C166" s="237"/>
      <c r="D166" s="232" t="s">
        <v>195</v>
      </c>
      <c r="E166" s="238" t="s">
        <v>20</v>
      </c>
      <c r="F166" s="239" t="s">
        <v>293</v>
      </c>
      <c r="G166" s="237"/>
      <c r="H166" s="240">
        <v>3.8100000000000001</v>
      </c>
      <c r="I166" s="241"/>
      <c r="J166" s="241"/>
      <c r="K166" s="237"/>
      <c r="L166" s="237"/>
      <c r="M166" s="242"/>
      <c r="N166" s="243"/>
      <c r="O166" s="244"/>
      <c r="P166" s="244"/>
      <c r="Q166" s="244"/>
      <c r="R166" s="244"/>
      <c r="S166" s="244"/>
      <c r="T166" s="244"/>
      <c r="U166" s="244"/>
      <c r="V166" s="244"/>
      <c r="W166" s="244"/>
      <c r="X166" s="244"/>
      <c r="Y166" s="245"/>
      <c r="AT166" s="246" t="s">
        <v>195</v>
      </c>
      <c r="AU166" s="246" t="s">
        <v>88</v>
      </c>
      <c r="AV166" s="12" t="s">
        <v>88</v>
      </c>
      <c r="AW166" s="12" t="s">
        <v>5</v>
      </c>
      <c r="AX166" s="12" t="s">
        <v>78</v>
      </c>
      <c r="AY166" s="246" t="s">
        <v>183</v>
      </c>
    </row>
    <row r="167" s="13" customFormat="1">
      <c r="B167" s="247"/>
      <c r="C167" s="248"/>
      <c r="D167" s="232" t="s">
        <v>195</v>
      </c>
      <c r="E167" s="249" t="s">
        <v>20</v>
      </c>
      <c r="F167" s="250" t="s">
        <v>197</v>
      </c>
      <c r="G167" s="248"/>
      <c r="H167" s="251">
        <v>3.8100000000000001</v>
      </c>
      <c r="I167" s="252"/>
      <c r="J167" s="252"/>
      <c r="K167" s="248"/>
      <c r="L167" s="248"/>
      <c r="M167" s="253"/>
      <c r="N167" s="254"/>
      <c r="O167" s="255"/>
      <c r="P167" s="255"/>
      <c r="Q167" s="255"/>
      <c r="R167" s="255"/>
      <c r="S167" s="255"/>
      <c r="T167" s="255"/>
      <c r="U167" s="255"/>
      <c r="V167" s="255"/>
      <c r="W167" s="255"/>
      <c r="X167" s="255"/>
      <c r="Y167" s="256"/>
      <c r="AT167" s="257" t="s">
        <v>195</v>
      </c>
      <c r="AU167" s="257" t="s">
        <v>88</v>
      </c>
      <c r="AV167" s="13" t="s">
        <v>129</v>
      </c>
      <c r="AW167" s="13" t="s">
        <v>5</v>
      </c>
      <c r="AX167" s="13" t="s">
        <v>86</v>
      </c>
      <c r="AY167" s="257" t="s">
        <v>183</v>
      </c>
    </row>
    <row r="168" s="1" customFormat="1" ht="24" customHeight="1">
      <c r="B168" s="39"/>
      <c r="C168" s="218" t="s">
        <v>274</v>
      </c>
      <c r="D168" s="260" t="s">
        <v>185</v>
      </c>
      <c r="E168" s="219" t="s">
        <v>294</v>
      </c>
      <c r="F168" s="220" t="s">
        <v>295</v>
      </c>
      <c r="G168" s="221" t="s">
        <v>224</v>
      </c>
      <c r="H168" s="222">
        <v>1.143</v>
      </c>
      <c r="I168" s="223"/>
      <c r="J168" s="223"/>
      <c r="K168" s="224">
        <f>ROUND(P168*H168,2)</f>
        <v>0</v>
      </c>
      <c r="L168" s="220" t="s">
        <v>189</v>
      </c>
      <c r="M168" s="44"/>
      <c r="N168" s="225" t="s">
        <v>20</v>
      </c>
      <c r="O168" s="226" t="s">
        <v>47</v>
      </c>
      <c r="P168" s="227">
        <f>I168+J168</f>
        <v>0</v>
      </c>
      <c r="Q168" s="227">
        <f>ROUND(I168*H168,2)</f>
        <v>0</v>
      </c>
      <c r="R168" s="227">
        <f>ROUND(J168*H168,2)</f>
        <v>0</v>
      </c>
      <c r="S168" s="84"/>
      <c r="T168" s="228">
        <f>S168*H168</f>
        <v>0</v>
      </c>
      <c r="U168" s="228">
        <v>0</v>
      </c>
      <c r="V168" s="228">
        <f>U168*H168</f>
        <v>0</v>
      </c>
      <c r="W168" s="228">
        <v>0</v>
      </c>
      <c r="X168" s="228">
        <f>W168*H168</f>
        <v>0</v>
      </c>
      <c r="Y168" s="229" t="s">
        <v>20</v>
      </c>
      <c r="AR168" s="230" t="s">
        <v>129</v>
      </c>
      <c r="AT168" s="230" t="s">
        <v>185</v>
      </c>
      <c r="AU168" s="230" t="s">
        <v>88</v>
      </c>
      <c r="AY168" s="18" t="s">
        <v>183</v>
      </c>
      <c r="BE168" s="231">
        <f>IF(O168="základní",K168,0)</f>
        <v>0</v>
      </c>
      <c r="BF168" s="231">
        <f>IF(O168="snížená",K168,0)</f>
        <v>0</v>
      </c>
      <c r="BG168" s="231">
        <f>IF(O168="zákl. přenesená",K168,0)</f>
        <v>0</v>
      </c>
      <c r="BH168" s="231">
        <f>IF(O168="sníž. přenesená",K168,0)</f>
        <v>0</v>
      </c>
      <c r="BI168" s="231">
        <f>IF(O168="nulová",K168,0)</f>
        <v>0</v>
      </c>
      <c r="BJ168" s="18" t="s">
        <v>86</v>
      </c>
      <c r="BK168" s="231">
        <f>ROUND(P168*H168,2)</f>
        <v>0</v>
      </c>
      <c r="BL168" s="18" t="s">
        <v>129</v>
      </c>
      <c r="BM168" s="230" t="s">
        <v>296</v>
      </c>
    </row>
    <row r="169" s="1" customFormat="1">
      <c r="B169" s="39"/>
      <c r="C169" s="40"/>
      <c r="D169" s="232" t="s">
        <v>191</v>
      </c>
      <c r="E169" s="40"/>
      <c r="F169" s="233" t="s">
        <v>297</v>
      </c>
      <c r="G169" s="40"/>
      <c r="H169" s="40"/>
      <c r="I169" s="138"/>
      <c r="J169" s="138"/>
      <c r="K169" s="40"/>
      <c r="L169" s="40"/>
      <c r="M169" s="44"/>
      <c r="N169" s="234"/>
      <c r="O169" s="84"/>
      <c r="P169" s="84"/>
      <c r="Q169" s="84"/>
      <c r="R169" s="84"/>
      <c r="S169" s="84"/>
      <c r="T169" s="84"/>
      <c r="U169" s="84"/>
      <c r="V169" s="84"/>
      <c r="W169" s="84"/>
      <c r="X169" s="84"/>
      <c r="Y169" s="85"/>
      <c r="AT169" s="18" t="s">
        <v>191</v>
      </c>
      <c r="AU169" s="18" t="s">
        <v>88</v>
      </c>
    </row>
    <row r="170" s="1" customFormat="1">
      <c r="B170" s="39"/>
      <c r="C170" s="40"/>
      <c r="D170" s="232" t="s">
        <v>193</v>
      </c>
      <c r="E170" s="40"/>
      <c r="F170" s="235" t="s">
        <v>279</v>
      </c>
      <c r="G170" s="40"/>
      <c r="H170" s="40"/>
      <c r="I170" s="138"/>
      <c r="J170" s="138"/>
      <c r="K170" s="40"/>
      <c r="L170" s="40"/>
      <c r="M170" s="44"/>
      <c r="N170" s="234"/>
      <c r="O170" s="84"/>
      <c r="P170" s="84"/>
      <c r="Q170" s="84"/>
      <c r="R170" s="84"/>
      <c r="S170" s="84"/>
      <c r="T170" s="84"/>
      <c r="U170" s="84"/>
      <c r="V170" s="84"/>
      <c r="W170" s="84"/>
      <c r="X170" s="84"/>
      <c r="Y170" s="85"/>
      <c r="AT170" s="18" t="s">
        <v>193</v>
      </c>
      <c r="AU170" s="18" t="s">
        <v>88</v>
      </c>
    </row>
    <row r="171" s="12" customFormat="1">
      <c r="B171" s="236"/>
      <c r="C171" s="237"/>
      <c r="D171" s="232" t="s">
        <v>195</v>
      </c>
      <c r="E171" s="238" t="s">
        <v>20</v>
      </c>
      <c r="F171" s="239" t="s">
        <v>298</v>
      </c>
      <c r="G171" s="237"/>
      <c r="H171" s="240">
        <v>1.143</v>
      </c>
      <c r="I171" s="241"/>
      <c r="J171" s="241"/>
      <c r="K171" s="237"/>
      <c r="L171" s="237"/>
      <c r="M171" s="242"/>
      <c r="N171" s="243"/>
      <c r="O171" s="244"/>
      <c r="P171" s="244"/>
      <c r="Q171" s="244"/>
      <c r="R171" s="244"/>
      <c r="S171" s="244"/>
      <c r="T171" s="244"/>
      <c r="U171" s="244"/>
      <c r="V171" s="244"/>
      <c r="W171" s="244"/>
      <c r="X171" s="244"/>
      <c r="Y171" s="245"/>
      <c r="AT171" s="246" t="s">
        <v>195</v>
      </c>
      <c r="AU171" s="246" t="s">
        <v>88</v>
      </c>
      <c r="AV171" s="12" t="s">
        <v>88</v>
      </c>
      <c r="AW171" s="12" t="s">
        <v>5</v>
      </c>
      <c r="AX171" s="12" t="s">
        <v>78</v>
      </c>
      <c r="AY171" s="246" t="s">
        <v>183</v>
      </c>
    </row>
    <row r="172" s="13" customFormat="1">
      <c r="B172" s="247"/>
      <c r="C172" s="248"/>
      <c r="D172" s="232" t="s">
        <v>195</v>
      </c>
      <c r="E172" s="249" t="s">
        <v>20</v>
      </c>
      <c r="F172" s="250" t="s">
        <v>197</v>
      </c>
      <c r="G172" s="248"/>
      <c r="H172" s="251">
        <v>1.143</v>
      </c>
      <c r="I172" s="252"/>
      <c r="J172" s="252"/>
      <c r="K172" s="248"/>
      <c r="L172" s="248"/>
      <c r="M172" s="253"/>
      <c r="N172" s="254"/>
      <c r="O172" s="255"/>
      <c r="P172" s="255"/>
      <c r="Q172" s="255"/>
      <c r="R172" s="255"/>
      <c r="S172" s="255"/>
      <c r="T172" s="255"/>
      <c r="U172" s="255"/>
      <c r="V172" s="255"/>
      <c r="W172" s="255"/>
      <c r="X172" s="255"/>
      <c r="Y172" s="256"/>
      <c r="AT172" s="257" t="s">
        <v>195</v>
      </c>
      <c r="AU172" s="257" t="s">
        <v>88</v>
      </c>
      <c r="AV172" s="13" t="s">
        <v>129</v>
      </c>
      <c r="AW172" s="13" t="s">
        <v>5</v>
      </c>
      <c r="AX172" s="13" t="s">
        <v>86</v>
      </c>
      <c r="AY172" s="257" t="s">
        <v>183</v>
      </c>
    </row>
    <row r="173" s="1" customFormat="1" ht="24" customHeight="1">
      <c r="B173" s="39"/>
      <c r="C173" s="218" t="s">
        <v>9</v>
      </c>
      <c r="D173" s="260" t="s">
        <v>185</v>
      </c>
      <c r="E173" s="219" t="s">
        <v>300</v>
      </c>
      <c r="F173" s="220" t="s">
        <v>301</v>
      </c>
      <c r="G173" s="221" t="s">
        <v>224</v>
      </c>
      <c r="H173" s="222">
        <v>1.9199999999999999</v>
      </c>
      <c r="I173" s="223"/>
      <c r="J173" s="223"/>
      <c r="K173" s="224">
        <f>ROUND(P173*H173,2)</f>
        <v>0</v>
      </c>
      <c r="L173" s="220" t="s">
        <v>189</v>
      </c>
      <c r="M173" s="44"/>
      <c r="N173" s="225" t="s">
        <v>20</v>
      </c>
      <c r="O173" s="226" t="s">
        <v>47</v>
      </c>
      <c r="P173" s="227">
        <f>I173+J173</f>
        <v>0</v>
      </c>
      <c r="Q173" s="227">
        <f>ROUND(I173*H173,2)</f>
        <v>0</v>
      </c>
      <c r="R173" s="227">
        <f>ROUND(J173*H173,2)</f>
        <v>0</v>
      </c>
      <c r="S173" s="84"/>
      <c r="T173" s="228">
        <f>S173*H173</f>
        <v>0</v>
      </c>
      <c r="U173" s="228">
        <v>0</v>
      </c>
      <c r="V173" s="228">
        <f>U173*H173</f>
        <v>0</v>
      </c>
      <c r="W173" s="228">
        <v>0</v>
      </c>
      <c r="X173" s="228">
        <f>W173*H173</f>
        <v>0</v>
      </c>
      <c r="Y173" s="229" t="s">
        <v>20</v>
      </c>
      <c r="AR173" s="230" t="s">
        <v>129</v>
      </c>
      <c r="AT173" s="230" t="s">
        <v>185</v>
      </c>
      <c r="AU173" s="230" t="s">
        <v>88</v>
      </c>
      <c r="AY173" s="18" t="s">
        <v>183</v>
      </c>
      <c r="BE173" s="231">
        <f>IF(O173="základní",K173,0)</f>
        <v>0</v>
      </c>
      <c r="BF173" s="231">
        <f>IF(O173="snížená",K173,0)</f>
        <v>0</v>
      </c>
      <c r="BG173" s="231">
        <f>IF(O173="zákl. přenesená",K173,0)</f>
        <v>0</v>
      </c>
      <c r="BH173" s="231">
        <f>IF(O173="sníž. přenesená",K173,0)</f>
        <v>0</v>
      </c>
      <c r="BI173" s="231">
        <f>IF(O173="nulová",K173,0)</f>
        <v>0</v>
      </c>
      <c r="BJ173" s="18" t="s">
        <v>86</v>
      </c>
      <c r="BK173" s="231">
        <f>ROUND(P173*H173,2)</f>
        <v>0</v>
      </c>
      <c r="BL173" s="18" t="s">
        <v>129</v>
      </c>
      <c r="BM173" s="230" t="s">
        <v>302</v>
      </c>
    </row>
    <row r="174" s="1" customFormat="1">
      <c r="B174" s="39"/>
      <c r="C174" s="40"/>
      <c r="D174" s="232" t="s">
        <v>191</v>
      </c>
      <c r="E174" s="40"/>
      <c r="F174" s="233" t="s">
        <v>303</v>
      </c>
      <c r="G174" s="40"/>
      <c r="H174" s="40"/>
      <c r="I174" s="138"/>
      <c r="J174" s="138"/>
      <c r="K174" s="40"/>
      <c r="L174" s="40"/>
      <c r="M174" s="44"/>
      <c r="N174" s="234"/>
      <c r="O174" s="84"/>
      <c r="P174" s="84"/>
      <c r="Q174" s="84"/>
      <c r="R174" s="84"/>
      <c r="S174" s="84"/>
      <c r="T174" s="84"/>
      <c r="U174" s="84"/>
      <c r="V174" s="84"/>
      <c r="W174" s="84"/>
      <c r="X174" s="84"/>
      <c r="Y174" s="85"/>
      <c r="AT174" s="18" t="s">
        <v>191</v>
      </c>
      <c r="AU174" s="18" t="s">
        <v>88</v>
      </c>
    </row>
    <row r="175" s="1" customFormat="1">
      <c r="B175" s="39"/>
      <c r="C175" s="40"/>
      <c r="D175" s="232" t="s">
        <v>193</v>
      </c>
      <c r="E175" s="40"/>
      <c r="F175" s="235" t="s">
        <v>279</v>
      </c>
      <c r="G175" s="40"/>
      <c r="H175" s="40"/>
      <c r="I175" s="138"/>
      <c r="J175" s="138"/>
      <c r="K175" s="40"/>
      <c r="L175" s="40"/>
      <c r="M175" s="44"/>
      <c r="N175" s="234"/>
      <c r="O175" s="84"/>
      <c r="P175" s="84"/>
      <c r="Q175" s="84"/>
      <c r="R175" s="84"/>
      <c r="S175" s="84"/>
      <c r="T175" s="84"/>
      <c r="U175" s="84"/>
      <c r="V175" s="84"/>
      <c r="W175" s="84"/>
      <c r="X175" s="84"/>
      <c r="Y175" s="85"/>
      <c r="AT175" s="18" t="s">
        <v>193</v>
      </c>
      <c r="AU175" s="18" t="s">
        <v>88</v>
      </c>
    </row>
    <row r="176" s="12" customFormat="1">
      <c r="B176" s="236"/>
      <c r="C176" s="237"/>
      <c r="D176" s="232" t="s">
        <v>195</v>
      </c>
      <c r="E176" s="238" t="s">
        <v>20</v>
      </c>
      <c r="F176" s="239" t="s">
        <v>304</v>
      </c>
      <c r="G176" s="237"/>
      <c r="H176" s="240">
        <v>1.9199999999999999</v>
      </c>
      <c r="I176" s="241"/>
      <c r="J176" s="241"/>
      <c r="K176" s="237"/>
      <c r="L176" s="237"/>
      <c r="M176" s="242"/>
      <c r="N176" s="243"/>
      <c r="O176" s="244"/>
      <c r="P176" s="244"/>
      <c r="Q176" s="244"/>
      <c r="R176" s="244"/>
      <c r="S176" s="244"/>
      <c r="T176" s="244"/>
      <c r="U176" s="244"/>
      <c r="V176" s="244"/>
      <c r="W176" s="244"/>
      <c r="X176" s="244"/>
      <c r="Y176" s="245"/>
      <c r="AT176" s="246" t="s">
        <v>195</v>
      </c>
      <c r="AU176" s="246" t="s">
        <v>88</v>
      </c>
      <c r="AV176" s="12" t="s">
        <v>88</v>
      </c>
      <c r="AW176" s="12" t="s">
        <v>5</v>
      </c>
      <c r="AX176" s="12" t="s">
        <v>78</v>
      </c>
      <c r="AY176" s="246" t="s">
        <v>183</v>
      </c>
    </row>
    <row r="177" s="13" customFormat="1">
      <c r="B177" s="247"/>
      <c r="C177" s="248"/>
      <c r="D177" s="232" t="s">
        <v>195</v>
      </c>
      <c r="E177" s="249" t="s">
        <v>20</v>
      </c>
      <c r="F177" s="250" t="s">
        <v>197</v>
      </c>
      <c r="G177" s="248"/>
      <c r="H177" s="251">
        <v>1.9199999999999999</v>
      </c>
      <c r="I177" s="252"/>
      <c r="J177" s="252"/>
      <c r="K177" s="248"/>
      <c r="L177" s="248"/>
      <c r="M177" s="253"/>
      <c r="N177" s="254"/>
      <c r="O177" s="255"/>
      <c r="P177" s="255"/>
      <c r="Q177" s="255"/>
      <c r="R177" s="255"/>
      <c r="S177" s="255"/>
      <c r="T177" s="255"/>
      <c r="U177" s="255"/>
      <c r="V177" s="255"/>
      <c r="W177" s="255"/>
      <c r="X177" s="255"/>
      <c r="Y177" s="256"/>
      <c r="AT177" s="257" t="s">
        <v>195</v>
      </c>
      <c r="AU177" s="257" t="s">
        <v>88</v>
      </c>
      <c r="AV177" s="13" t="s">
        <v>129</v>
      </c>
      <c r="AW177" s="13" t="s">
        <v>5</v>
      </c>
      <c r="AX177" s="13" t="s">
        <v>86</v>
      </c>
      <c r="AY177" s="257" t="s">
        <v>183</v>
      </c>
    </row>
    <row r="178" s="1" customFormat="1" ht="24" customHeight="1">
      <c r="B178" s="39"/>
      <c r="C178" s="218" t="s">
        <v>299</v>
      </c>
      <c r="D178" s="260" t="s">
        <v>185</v>
      </c>
      <c r="E178" s="219" t="s">
        <v>306</v>
      </c>
      <c r="F178" s="220" t="s">
        <v>307</v>
      </c>
      <c r="G178" s="221" t="s">
        <v>224</v>
      </c>
      <c r="H178" s="222">
        <v>3.8100000000000001</v>
      </c>
      <c r="I178" s="223"/>
      <c r="J178" s="223"/>
      <c r="K178" s="224">
        <f>ROUND(P178*H178,2)</f>
        <v>0</v>
      </c>
      <c r="L178" s="220" t="s">
        <v>189</v>
      </c>
      <c r="M178" s="44"/>
      <c r="N178" s="225" t="s">
        <v>20</v>
      </c>
      <c r="O178" s="226" t="s">
        <v>47</v>
      </c>
      <c r="P178" s="227">
        <f>I178+J178</f>
        <v>0</v>
      </c>
      <c r="Q178" s="227">
        <f>ROUND(I178*H178,2)</f>
        <v>0</v>
      </c>
      <c r="R178" s="227">
        <f>ROUND(J178*H178,2)</f>
        <v>0</v>
      </c>
      <c r="S178" s="84"/>
      <c r="T178" s="228">
        <f>S178*H178</f>
        <v>0</v>
      </c>
      <c r="U178" s="228">
        <v>0</v>
      </c>
      <c r="V178" s="228">
        <f>U178*H178</f>
        <v>0</v>
      </c>
      <c r="W178" s="228">
        <v>0</v>
      </c>
      <c r="X178" s="228">
        <f>W178*H178</f>
        <v>0</v>
      </c>
      <c r="Y178" s="229" t="s">
        <v>20</v>
      </c>
      <c r="AR178" s="230" t="s">
        <v>129</v>
      </c>
      <c r="AT178" s="230" t="s">
        <v>185</v>
      </c>
      <c r="AU178" s="230" t="s">
        <v>88</v>
      </c>
      <c r="AY178" s="18" t="s">
        <v>183</v>
      </c>
      <c r="BE178" s="231">
        <f>IF(O178="základní",K178,0)</f>
        <v>0</v>
      </c>
      <c r="BF178" s="231">
        <f>IF(O178="snížená",K178,0)</f>
        <v>0</v>
      </c>
      <c r="BG178" s="231">
        <f>IF(O178="zákl. přenesená",K178,0)</f>
        <v>0</v>
      </c>
      <c r="BH178" s="231">
        <f>IF(O178="sníž. přenesená",K178,0)</f>
        <v>0</v>
      </c>
      <c r="BI178" s="231">
        <f>IF(O178="nulová",K178,0)</f>
        <v>0</v>
      </c>
      <c r="BJ178" s="18" t="s">
        <v>86</v>
      </c>
      <c r="BK178" s="231">
        <f>ROUND(P178*H178,2)</f>
        <v>0</v>
      </c>
      <c r="BL178" s="18" t="s">
        <v>129</v>
      </c>
      <c r="BM178" s="230" t="s">
        <v>308</v>
      </c>
    </row>
    <row r="179" s="1" customFormat="1">
      <c r="B179" s="39"/>
      <c r="C179" s="40"/>
      <c r="D179" s="232" t="s">
        <v>191</v>
      </c>
      <c r="E179" s="40"/>
      <c r="F179" s="233" t="s">
        <v>309</v>
      </c>
      <c r="G179" s="40"/>
      <c r="H179" s="40"/>
      <c r="I179" s="138"/>
      <c r="J179" s="138"/>
      <c r="K179" s="40"/>
      <c r="L179" s="40"/>
      <c r="M179" s="44"/>
      <c r="N179" s="234"/>
      <c r="O179" s="84"/>
      <c r="P179" s="84"/>
      <c r="Q179" s="84"/>
      <c r="R179" s="84"/>
      <c r="S179" s="84"/>
      <c r="T179" s="84"/>
      <c r="U179" s="84"/>
      <c r="V179" s="84"/>
      <c r="W179" s="84"/>
      <c r="X179" s="84"/>
      <c r="Y179" s="85"/>
      <c r="AT179" s="18" t="s">
        <v>191</v>
      </c>
      <c r="AU179" s="18" t="s">
        <v>88</v>
      </c>
    </row>
    <row r="180" s="1" customFormat="1">
      <c r="B180" s="39"/>
      <c r="C180" s="40"/>
      <c r="D180" s="232" t="s">
        <v>193</v>
      </c>
      <c r="E180" s="40"/>
      <c r="F180" s="235" t="s">
        <v>279</v>
      </c>
      <c r="G180" s="40"/>
      <c r="H180" s="40"/>
      <c r="I180" s="138"/>
      <c r="J180" s="138"/>
      <c r="K180" s="40"/>
      <c r="L180" s="40"/>
      <c r="M180" s="44"/>
      <c r="N180" s="234"/>
      <c r="O180" s="84"/>
      <c r="P180" s="84"/>
      <c r="Q180" s="84"/>
      <c r="R180" s="84"/>
      <c r="S180" s="84"/>
      <c r="T180" s="84"/>
      <c r="U180" s="84"/>
      <c r="V180" s="84"/>
      <c r="W180" s="84"/>
      <c r="X180" s="84"/>
      <c r="Y180" s="85"/>
      <c r="AT180" s="18" t="s">
        <v>193</v>
      </c>
      <c r="AU180" s="18" t="s">
        <v>88</v>
      </c>
    </row>
    <row r="181" s="12" customFormat="1">
      <c r="B181" s="236"/>
      <c r="C181" s="237"/>
      <c r="D181" s="232" t="s">
        <v>195</v>
      </c>
      <c r="E181" s="238" t="s">
        <v>20</v>
      </c>
      <c r="F181" s="239" t="s">
        <v>310</v>
      </c>
      <c r="G181" s="237"/>
      <c r="H181" s="240">
        <v>3.8100000000000001</v>
      </c>
      <c r="I181" s="241"/>
      <c r="J181" s="241"/>
      <c r="K181" s="237"/>
      <c r="L181" s="237"/>
      <c r="M181" s="242"/>
      <c r="N181" s="243"/>
      <c r="O181" s="244"/>
      <c r="P181" s="244"/>
      <c r="Q181" s="244"/>
      <c r="R181" s="244"/>
      <c r="S181" s="244"/>
      <c r="T181" s="244"/>
      <c r="U181" s="244"/>
      <c r="V181" s="244"/>
      <c r="W181" s="244"/>
      <c r="X181" s="244"/>
      <c r="Y181" s="245"/>
      <c r="AT181" s="246" t="s">
        <v>195</v>
      </c>
      <c r="AU181" s="246" t="s">
        <v>88</v>
      </c>
      <c r="AV181" s="12" t="s">
        <v>88</v>
      </c>
      <c r="AW181" s="12" t="s">
        <v>5</v>
      </c>
      <c r="AX181" s="12" t="s">
        <v>78</v>
      </c>
      <c r="AY181" s="246" t="s">
        <v>183</v>
      </c>
    </row>
    <row r="182" s="13" customFormat="1">
      <c r="B182" s="247"/>
      <c r="C182" s="248"/>
      <c r="D182" s="232" t="s">
        <v>195</v>
      </c>
      <c r="E182" s="249" t="s">
        <v>20</v>
      </c>
      <c r="F182" s="250" t="s">
        <v>197</v>
      </c>
      <c r="G182" s="248"/>
      <c r="H182" s="251">
        <v>3.8100000000000001</v>
      </c>
      <c r="I182" s="252"/>
      <c r="J182" s="252"/>
      <c r="K182" s="248"/>
      <c r="L182" s="248"/>
      <c r="M182" s="253"/>
      <c r="N182" s="254"/>
      <c r="O182" s="255"/>
      <c r="P182" s="255"/>
      <c r="Q182" s="255"/>
      <c r="R182" s="255"/>
      <c r="S182" s="255"/>
      <c r="T182" s="255"/>
      <c r="U182" s="255"/>
      <c r="V182" s="255"/>
      <c r="W182" s="255"/>
      <c r="X182" s="255"/>
      <c r="Y182" s="256"/>
      <c r="AT182" s="257" t="s">
        <v>195</v>
      </c>
      <c r="AU182" s="257" t="s">
        <v>88</v>
      </c>
      <c r="AV182" s="13" t="s">
        <v>129</v>
      </c>
      <c r="AW182" s="13" t="s">
        <v>5</v>
      </c>
      <c r="AX182" s="13" t="s">
        <v>86</v>
      </c>
      <c r="AY182" s="257" t="s">
        <v>183</v>
      </c>
    </row>
    <row r="183" s="1" customFormat="1" ht="24" customHeight="1">
      <c r="B183" s="39"/>
      <c r="C183" s="218" t="s">
        <v>305</v>
      </c>
      <c r="D183" s="260" t="s">
        <v>185</v>
      </c>
      <c r="E183" s="219" t="s">
        <v>312</v>
      </c>
      <c r="F183" s="220" t="s">
        <v>313</v>
      </c>
      <c r="G183" s="221" t="s">
        <v>224</v>
      </c>
      <c r="H183" s="222">
        <v>1.143</v>
      </c>
      <c r="I183" s="223"/>
      <c r="J183" s="223"/>
      <c r="K183" s="224">
        <f>ROUND(P183*H183,2)</f>
        <v>0</v>
      </c>
      <c r="L183" s="220" t="s">
        <v>189</v>
      </c>
      <c r="M183" s="44"/>
      <c r="N183" s="225" t="s">
        <v>20</v>
      </c>
      <c r="O183" s="226" t="s">
        <v>47</v>
      </c>
      <c r="P183" s="227">
        <f>I183+J183</f>
        <v>0</v>
      </c>
      <c r="Q183" s="227">
        <f>ROUND(I183*H183,2)</f>
        <v>0</v>
      </c>
      <c r="R183" s="227">
        <f>ROUND(J183*H183,2)</f>
        <v>0</v>
      </c>
      <c r="S183" s="84"/>
      <c r="T183" s="228">
        <f>S183*H183</f>
        <v>0</v>
      </c>
      <c r="U183" s="228">
        <v>0</v>
      </c>
      <c r="V183" s="228">
        <f>U183*H183</f>
        <v>0</v>
      </c>
      <c r="W183" s="228">
        <v>0</v>
      </c>
      <c r="X183" s="228">
        <f>W183*H183</f>
        <v>0</v>
      </c>
      <c r="Y183" s="229" t="s">
        <v>20</v>
      </c>
      <c r="AR183" s="230" t="s">
        <v>129</v>
      </c>
      <c r="AT183" s="230" t="s">
        <v>185</v>
      </c>
      <c r="AU183" s="230" t="s">
        <v>88</v>
      </c>
      <c r="AY183" s="18" t="s">
        <v>183</v>
      </c>
      <c r="BE183" s="231">
        <f>IF(O183="základní",K183,0)</f>
        <v>0</v>
      </c>
      <c r="BF183" s="231">
        <f>IF(O183="snížená",K183,0)</f>
        <v>0</v>
      </c>
      <c r="BG183" s="231">
        <f>IF(O183="zákl. přenesená",K183,0)</f>
        <v>0</v>
      </c>
      <c r="BH183" s="231">
        <f>IF(O183="sníž. přenesená",K183,0)</f>
        <v>0</v>
      </c>
      <c r="BI183" s="231">
        <f>IF(O183="nulová",K183,0)</f>
        <v>0</v>
      </c>
      <c r="BJ183" s="18" t="s">
        <v>86</v>
      </c>
      <c r="BK183" s="231">
        <f>ROUND(P183*H183,2)</f>
        <v>0</v>
      </c>
      <c r="BL183" s="18" t="s">
        <v>129</v>
      </c>
      <c r="BM183" s="230" t="s">
        <v>314</v>
      </c>
    </row>
    <row r="184" s="1" customFormat="1">
      <c r="B184" s="39"/>
      <c r="C184" s="40"/>
      <c r="D184" s="232" t="s">
        <v>191</v>
      </c>
      <c r="E184" s="40"/>
      <c r="F184" s="233" t="s">
        <v>315</v>
      </c>
      <c r="G184" s="40"/>
      <c r="H184" s="40"/>
      <c r="I184" s="138"/>
      <c r="J184" s="138"/>
      <c r="K184" s="40"/>
      <c r="L184" s="40"/>
      <c r="M184" s="44"/>
      <c r="N184" s="234"/>
      <c r="O184" s="84"/>
      <c r="P184" s="84"/>
      <c r="Q184" s="84"/>
      <c r="R184" s="84"/>
      <c r="S184" s="84"/>
      <c r="T184" s="84"/>
      <c r="U184" s="84"/>
      <c r="V184" s="84"/>
      <c r="W184" s="84"/>
      <c r="X184" s="84"/>
      <c r="Y184" s="85"/>
      <c r="AT184" s="18" t="s">
        <v>191</v>
      </c>
      <c r="AU184" s="18" t="s">
        <v>88</v>
      </c>
    </row>
    <row r="185" s="1" customFormat="1">
      <c r="B185" s="39"/>
      <c r="C185" s="40"/>
      <c r="D185" s="232" t="s">
        <v>193</v>
      </c>
      <c r="E185" s="40"/>
      <c r="F185" s="235" t="s">
        <v>279</v>
      </c>
      <c r="G185" s="40"/>
      <c r="H185" s="40"/>
      <c r="I185" s="138"/>
      <c r="J185" s="138"/>
      <c r="K185" s="40"/>
      <c r="L185" s="40"/>
      <c r="M185" s="44"/>
      <c r="N185" s="234"/>
      <c r="O185" s="84"/>
      <c r="P185" s="84"/>
      <c r="Q185" s="84"/>
      <c r="R185" s="84"/>
      <c r="S185" s="84"/>
      <c r="T185" s="84"/>
      <c r="U185" s="84"/>
      <c r="V185" s="84"/>
      <c r="W185" s="84"/>
      <c r="X185" s="84"/>
      <c r="Y185" s="85"/>
      <c r="AT185" s="18" t="s">
        <v>193</v>
      </c>
      <c r="AU185" s="18" t="s">
        <v>88</v>
      </c>
    </row>
    <row r="186" s="12" customFormat="1">
      <c r="B186" s="236"/>
      <c r="C186" s="237"/>
      <c r="D186" s="232" t="s">
        <v>195</v>
      </c>
      <c r="E186" s="238" t="s">
        <v>20</v>
      </c>
      <c r="F186" s="239" t="s">
        <v>298</v>
      </c>
      <c r="G186" s="237"/>
      <c r="H186" s="240">
        <v>1.143</v>
      </c>
      <c r="I186" s="241"/>
      <c r="J186" s="241"/>
      <c r="K186" s="237"/>
      <c r="L186" s="237"/>
      <c r="M186" s="242"/>
      <c r="N186" s="243"/>
      <c r="O186" s="244"/>
      <c r="P186" s="244"/>
      <c r="Q186" s="244"/>
      <c r="R186" s="244"/>
      <c r="S186" s="244"/>
      <c r="T186" s="244"/>
      <c r="U186" s="244"/>
      <c r="V186" s="244"/>
      <c r="W186" s="244"/>
      <c r="X186" s="244"/>
      <c r="Y186" s="245"/>
      <c r="AT186" s="246" t="s">
        <v>195</v>
      </c>
      <c r="AU186" s="246" t="s">
        <v>88</v>
      </c>
      <c r="AV186" s="12" t="s">
        <v>88</v>
      </c>
      <c r="AW186" s="12" t="s">
        <v>5</v>
      </c>
      <c r="AX186" s="12" t="s">
        <v>78</v>
      </c>
      <c r="AY186" s="246" t="s">
        <v>183</v>
      </c>
    </row>
    <row r="187" s="13" customFormat="1">
      <c r="B187" s="247"/>
      <c r="C187" s="248"/>
      <c r="D187" s="232" t="s">
        <v>195</v>
      </c>
      <c r="E187" s="249" t="s">
        <v>20</v>
      </c>
      <c r="F187" s="250" t="s">
        <v>197</v>
      </c>
      <c r="G187" s="248"/>
      <c r="H187" s="251">
        <v>1.143</v>
      </c>
      <c r="I187" s="252"/>
      <c r="J187" s="252"/>
      <c r="K187" s="248"/>
      <c r="L187" s="248"/>
      <c r="M187" s="253"/>
      <c r="N187" s="254"/>
      <c r="O187" s="255"/>
      <c r="P187" s="255"/>
      <c r="Q187" s="255"/>
      <c r="R187" s="255"/>
      <c r="S187" s="255"/>
      <c r="T187" s="255"/>
      <c r="U187" s="255"/>
      <c r="V187" s="255"/>
      <c r="W187" s="255"/>
      <c r="X187" s="255"/>
      <c r="Y187" s="256"/>
      <c r="AT187" s="257" t="s">
        <v>195</v>
      </c>
      <c r="AU187" s="257" t="s">
        <v>88</v>
      </c>
      <c r="AV187" s="13" t="s">
        <v>129</v>
      </c>
      <c r="AW187" s="13" t="s">
        <v>5</v>
      </c>
      <c r="AX187" s="13" t="s">
        <v>86</v>
      </c>
      <c r="AY187" s="257" t="s">
        <v>183</v>
      </c>
    </row>
    <row r="188" s="1" customFormat="1" ht="24" customHeight="1">
      <c r="B188" s="39"/>
      <c r="C188" s="218" t="s">
        <v>311</v>
      </c>
      <c r="D188" s="260" t="s">
        <v>185</v>
      </c>
      <c r="E188" s="219" t="s">
        <v>316</v>
      </c>
      <c r="F188" s="220" t="s">
        <v>317</v>
      </c>
      <c r="G188" s="221" t="s">
        <v>224</v>
      </c>
      <c r="H188" s="222">
        <v>1.9199999999999999</v>
      </c>
      <c r="I188" s="223"/>
      <c r="J188" s="223"/>
      <c r="K188" s="224">
        <f>ROUND(P188*H188,2)</f>
        <v>0</v>
      </c>
      <c r="L188" s="220" t="s">
        <v>189</v>
      </c>
      <c r="M188" s="44"/>
      <c r="N188" s="225" t="s">
        <v>20</v>
      </c>
      <c r="O188" s="226" t="s">
        <v>47</v>
      </c>
      <c r="P188" s="227">
        <f>I188+J188</f>
        <v>0</v>
      </c>
      <c r="Q188" s="227">
        <f>ROUND(I188*H188,2)</f>
        <v>0</v>
      </c>
      <c r="R188" s="227">
        <f>ROUND(J188*H188,2)</f>
        <v>0</v>
      </c>
      <c r="S188" s="84"/>
      <c r="T188" s="228">
        <f>S188*H188</f>
        <v>0</v>
      </c>
      <c r="U188" s="228">
        <v>0</v>
      </c>
      <c r="V188" s="228">
        <f>U188*H188</f>
        <v>0</v>
      </c>
      <c r="W188" s="228">
        <v>0</v>
      </c>
      <c r="X188" s="228">
        <f>W188*H188</f>
        <v>0</v>
      </c>
      <c r="Y188" s="229" t="s">
        <v>20</v>
      </c>
      <c r="AR188" s="230" t="s">
        <v>129</v>
      </c>
      <c r="AT188" s="230" t="s">
        <v>185</v>
      </c>
      <c r="AU188" s="230" t="s">
        <v>88</v>
      </c>
      <c r="AY188" s="18" t="s">
        <v>183</v>
      </c>
      <c r="BE188" s="231">
        <f>IF(O188="základní",K188,0)</f>
        <v>0</v>
      </c>
      <c r="BF188" s="231">
        <f>IF(O188="snížená",K188,0)</f>
        <v>0</v>
      </c>
      <c r="BG188" s="231">
        <f>IF(O188="zákl. přenesená",K188,0)</f>
        <v>0</v>
      </c>
      <c r="BH188" s="231">
        <f>IF(O188="sníž. přenesená",K188,0)</f>
        <v>0</v>
      </c>
      <c r="BI188" s="231">
        <f>IF(O188="nulová",K188,0)</f>
        <v>0</v>
      </c>
      <c r="BJ188" s="18" t="s">
        <v>86</v>
      </c>
      <c r="BK188" s="231">
        <f>ROUND(P188*H188,2)</f>
        <v>0</v>
      </c>
      <c r="BL188" s="18" t="s">
        <v>129</v>
      </c>
      <c r="BM188" s="230" t="s">
        <v>318</v>
      </c>
    </row>
    <row r="189" s="1" customFormat="1">
      <c r="B189" s="39"/>
      <c r="C189" s="40"/>
      <c r="D189" s="232" t="s">
        <v>191</v>
      </c>
      <c r="E189" s="40"/>
      <c r="F189" s="233" t="s">
        <v>319</v>
      </c>
      <c r="G189" s="40"/>
      <c r="H189" s="40"/>
      <c r="I189" s="138"/>
      <c r="J189" s="138"/>
      <c r="K189" s="40"/>
      <c r="L189" s="40"/>
      <c r="M189" s="44"/>
      <c r="N189" s="234"/>
      <c r="O189" s="84"/>
      <c r="P189" s="84"/>
      <c r="Q189" s="84"/>
      <c r="R189" s="84"/>
      <c r="S189" s="84"/>
      <c r="T189" s="84"/>
      <c r="U189" s="84"/>
      <c r="V189" s="84"/>
      <c r="W189" s="84"/>
      <c r="X189" s="84"/>
      <c r="Y189" s="85"/>
      <c r="AT189" s="18" t="s">
        <v>191</v>
      </c>
      <c r="AU189" s="18" t="s">
        <v>88</v>
      </c>
    </row>
    <row r="190" s="1" customFormat="1">
      <c r="B190" s="39"/>
      <c r="C190" s="40"/>
      <c r="D190" s="232" t="s">
        <v>193</v>
      </c>
      <c r="E190" s="40"/>
      <c r="F190" s="235" t="s">
        <v>279</v>
      </c>
      <c r="G190" s="40"/>
      <c r="H190" s="40"/>
      <c r="I190" s="138"/>
      <c r="J190" s="138"/>
      <c r="K190" s="40"/>
      <c r="L190" s="40"/>
      <c r="M190" s="44"/>
      <c r="N190" s="234"/>
      <c r="O190" s="84"/>
      <c r="P190" s="84"/>
      <c r="Q190" s="84"/>
      <c r="R190" s="84"/>
      <c r="S190" s="84"/>
      <c r="T190" s="84"/>
      <c r="U190" s="84"/>
      <c r="V190" s="84"/>
      <c r="W190" s="84"/>
      <c r="X190" s="84"/>
      <c r="Y190" s="85"/>
      <c r="AT190" s="18" t="s">
        <v>193</v>
      </c>
      <c r="AU190" s="18" t="s">
        <v>88</v>
      </c>
    </row>
    <row r="191" s="12" customFormat="1">
      <c r="B191" s="236"/>
      <c r="C191" s="237"/>
      <c r="D191" s="232" t="s">
        <v>195</v>
      </c>
      <c r="E191" s="238" t="s">
        <v>20</v>
      </c>
      <c r="F191" s="239" t="s">
        <v>304</v>
      </c>
      <c r="G191" s="237"/>
      <c r="H191" s="240">
        <v>1.9199999999999999</v>
      </c>
      <c r="I191" s="241"/>
      <c r="J191" s="241"/>
      <c r="K191" s="237"/>
      <c r="L191" s="237"/>
      <c r="M191" s="242"/>
      <c r="N191" s="243"/>
      <c r="O191" s="244"/>
      <c r="P191" s="244"/>
      <c r="Q191" s="244"/>
      <c r="R191" s="244"/>
      <c r="S191" s="244"/>
      <c r="T191" s="244"/>
      <c r="U191" s="244"/>
      <c r="V191" s="244"/>
      <c r="W191" s="244"/>
      <c r="X191" s="244"/>
      <c r="Y191" s="245"/>
      <c r="AT191" s="246" t="s">
        <v>195</v>
      </c>
      <c r="AU191" s="246" t="s">
        <v>88</v>
      </c>
      <c r="AV191" s="12" t="s">
        <v>88</v>
      </c>
      <c r="AW191" s="12" t="s">
        <v>5</v>
      </c>
      <c r="AX191" s="12" t="s">
        <v>78</v>
      </c>
      <c r="AY191" s="246" t="s">
        <v>183</v>
      </c>
    </row>
    <row r="192" s="13" customFormat="1">
      <c r="B192" s="247"/>
      <c r="C192" s="248"/>
      <c r="D192" s="232" t="s">
        <v>195</v>
      </c>
      <c r="E192" s="249" t="s">
        <v>20</v>
      </c>
      <c r="F192" s="250" t="s">
        <v>197</v>
      </c>
      <c r="G192" s="248"/>
      <c r="H192" s="251">
        <v>1.9199999999999999</v>
      </c>
      <c r="I192" s="252"/>
      <c r="J192" s="252"/>
      <c r="K192" s="248"/>
      <c r="L192" s="248"/>
      <c r="M192" s="253"/>
      <c r="N192" s="254"/>
      <c r="O192" s="255"/>
      <c r="P192" s="255"/>
      <c r="Q192" s="255"/>
      <c r="R192" s="255"/>
      <c r="S192" s="255"/>
      <c r="T192" s="255"/>
      <c r="U192" s="255"/>
      <c r="V192" s="255"/>
      <c r="W192" s="255"/>
      <c r="X192" s="255"/>
      <c r="Y192" s="256"/>
      <c r="AT192" s="257" t="s">
        <v>195</v>
      </c>
      <c r="AU192" s="257" t="s">
        <v>88</v>
      </c>
      <c r="AV192" s="13" t="s">
        <v>129</v>
      </c>
      <c r="AW192" s="13" t="s">
        <v>5</v>
      </c>
      <c r="AX192" s="13" t="s">
        <v>86</v>
      </c>
      <c r="AY192" s="257" t="s">
        <v>183</v>
      </c>
    </row>
    <row r="193" s="1" customFormat="1" ht="24" customHeight="1">
      <c r="B193" s="39"/>
      <c r="C193" s="218" t="s">
        <v>125</v>
      </c>
      <c r="D193" s="218" t="s">
        <v>185</v>
      </c>
      <c r="E193" s="219" t="s">
        <v>853</v>
      </c>
      <c r="F193" s="220" t="s">
        <v>854</v>
      </c>
      <c r="G193" s="221" t="s">
        <v>224</v>
      </c>
      <c r="H193" s="222">
        <v>4.6820000000000004</v>
      </c>
      <c r="I193" s="223"/>
      <c r="J193" s="223"/>
      <c r="K193" s="224">
        <f>ROUND(P193*H193,2)</f>
        <v>0</v>
      </c>
      <c r="L193" s="220" t="s">
        <v>189</v>
      </c>
      <c r="M193" s="44"/>
      <c r="N193" s="225" t="s">
        <v>20</v>
      </c>
      <c r="O193" s="226" t="s">
        <v>47</v>
      </c>
      <c r="P193" s="227">
        <f>I193+J193</f>
        <v>0</v>
      </c>
      <c r="Q193" s="227">
        <f>ROUND(I193*H193,2)</f>
        <v>0</v>
      </c>
      <c r="R193" s="227">
        <f>ROUND(J193*H193,2)</f>
        <v>0</v>
      </c>
      <c r="S193" s="84"/>
      <c r="T193" s="228">
        <f>S193*H193</f>
        <v>0</v>
      </c>
      <c r="U193" s="228">
        <v>0</v>
      </c>
      <c r="V193" s="228">
        <f>U193*H193</f>
        <v>0</v>
      </c>
      <c r="W193" s="228">
        <v>0</v>
      </c>
      <c r="X193" s="228">
        <f>W193*H193</f>
        <v>0</v>
      </c>
      <c r="Y193" s="229" t="s">
        <v>20</v>
      </c>
      <c r="AR193" s="230" t="s">
        <v>129</v>
      </c>
      <c r="AT193" s="230" t="s">
        <v>185</v>
      </c>
      <c r="AU193" s="230" t="s">
        <v>88</v>
      </c>
      <c r="AY193" s="18" t="s">
        <v>183</v>
      </c>
      <c r="BE193" s="231">
        <f>IF(O193="základní",K193,0)</f>
        <v>0</v>
      </c>
      <c r="BF193" s="231">
        <f>IF(O193="snížená",K193,0)</f>
        <v>0</v>
      </c>
      <c r="BG193" s="231">
        <f>IF(O193="zákl. přenesená",K193,0)</f>
        <v>0</v>
      </c>
      <c r="BH193" s="231">
        <f>IF(O193="sníž. přenesená",K193,0)</f>
        <v>0</v>
      </c>
      <c r="BI193" s="231">
        <f>IF(O193="nulová",K193,0)</f>
        <v>0</v>
      </c>
      <c r="BJ193" s="18" t="s">
        <v>86</v>
      </c>
      <c r="BK193" s="231">
        <f>ROUND(P193*H193,2)</f>
        <v>0</v>
      </c>
      <c r="BL193" s="18" t="s">
        <v>129</v>
      </c>
      <c r="BM193" s="230" t="s">
        <v>855</v>
      </c>
    </row>
    <row r="194" s="1" customFormat="1">
      <c r="B194" s="39"/>
      <c r="C194" s="40"/>
      <c r="D194" s="232" t="s">
        <v>191</v>
      </c>
      <c r="E194" s="40"/>
      <c r="F194" s="233" t="s">
        <v>856</v>
      </c>
      <c r="G194" s="40"/>
      <c r="H194" s="40"/>
      <c r="I194" s="138"/>
      <c r="J194" s="138"/>
      <c r="K194" s="40"/>
      <c r="L194" s="40"/>
      <c r="M194" s="44"/>
      <c r="N194" s="234"/>
      <c r="O194" s="84"/>
      <c r="P194" s="84"/>
      <c r="Q194" s="84"/>
      <c r="R194" s="84"/>
      <c r="S194" s="84"/>
      <c r="T194" s="84"/>
      <c r="U194" s="84"/>
      <c r="V194" s="84"/>
      <c r="W194" s="84"/>
      <c r="X194" s="84"/>
      <c r="Y194" s="85"/>
      <c r="AT194" s="18" t="s">
        <v>191</v>
      </c>
      <c r="AU194" s="18" t="s">
        <v>88</v>
      </c>
    </row>
    <row r="195" s="1" customFormat="1">
      <c r="B195" s="39"/>
      <c r="C195" s="40"/>
      <c r="D195" s="232" t="s">
        <v>193</v>
      </c>
      <c r="E195" s="40"/>
      <c r="F195" s="235" t="s">
        <v>857</v>
      </c>
      <c r="G195" s="40"/>
      <c r="H195" s="40"/>
      <c r="I195" s="138"/>
      <c r="J195" s="138"/>
      <c r="K195" s="40"/>
      <c r="L195" s="40"/>
      <c r="M195" s="44"/>
      <c r="N195" s="234"/>
      <c r="O195" s="84"/>
      <c r="P195" s="84"/>
      <c r="Q195" s="84"/>
      <c r="R195" s="84"/>
      <c r="S195" s="84"/>
      <c r="T195" s="84"/>
      <c r="U195" s="84"/>
      <c r="V195" s="84"/>
      <c r="W195" s="84"/>
      <c r="X195" s="84"/>
      <c r="Y195" s="85"/>
      <c r="AT195" s="18" t="s">
        <v>193</v>
      </c>
      <c r="AU195" s="18" t="s">
        <v>88</v>
      </c>
    </row>
    <row r="196" s="12" customFormat="1">
      <c r="B196" s="236"/>
      <c r="C196" s="237"/>
      <c r="D196" s="232" t="s">
        <v>195</v>
      </c>
      <c r="E196" s="238" t="s">
        <v>20</v>
      </c>
      <c r="F196" s="239" t="s">
        <v>858</v>
      </c>
      <c r="G196" s="237"/>
      <c r="H196" s="240">
        <v>4.6820000000000004</v>
      </c>
      <c r="I196" s="241"/>
      <c r="J196" s="241"/>
      <c r="K196" s="237"/>
      <c r="L196" s="237"/>
      <c r="M196" s="242"/>
      <c r="N196" s="243"/>
      <c r="O196" s="244"/>
      <c r="P196" s="244"/>
      <c r="Q196" s="244"/>
      <c r="R196" s="244"/>
      <c r="S196" s="244"/>
      <c r="T196" s="244"/>
      <c r="U196" s="244"/>
      <c r="V196" s="244"/>
      <c r="W196" s="244"/>
      <c r="X196" s="244"/>
      <c r="Y196" s="245"/>
      <c r="AT196" s="246" t="s">
        <v>195</v>
      </c>
      <c r="AU196" s="246" t="s">
        <v>88</v>
      </c>
      <c r="AV196" s="12" t="s">
        <v>88</v>
      </c>
      <c r="AW196" s="12" t="s">
        <v>5</v>
      </c>
      <c r="AX196" s="12" t="s">
        <v>78</v>
      </c>
      <c r="AY196" s="246" t="s">
        <v>183</v>
      </c>
    </row>
    <row r="197" s="13" customFormat="1">
      <c r="B197" s="247"/>
      <c r="C197" s="248"/>
      <c r="D197" s="232" t="s">
        <v>195</v>
      </c>
      <c r="E197" s="249" t="s">
        <v>20</v>
      </c>
      <c r="F197" s="250" t="s">
        <v>197</v>
      </c>
      <c r="G197" s="248"/>
      <c r="H197" s="251">
        <v>4.6820000000000004</v>
      </c>
      <c r="I197" s="252"/>
      <c r="J197" s="252"/>
      <c r="K197" s="248"/>
      <c r="L197" s="248"/>
      <c r="M197" s="253"/>
      <c r="N197" s="254"/>
      <c r="O197" s="255"/>
      <c r="P197" s="255"/>
      <c r="Q197" s="255"/>
      <c r="R197" s="255"/>
      <c r="S197" s="255"/>
      <c r="T197" s="255"/>
      <c r="U197" s="255"/>
      <c r="V197" s="255"/>
      <c r="W197" s="255"/>
      <c r="X197" s="255"/>
      <c r="Y197" s="256"/>
      <c r="AT197" s="257" t="s">
        <v>195</v>
      </c>
      <c r="AU197" s="257" t="s">
        <v>88</v>
      </c>
      <c r="AV197" s="13" t="s">
        <v>129</v>
      </c>
      <c r="AW197" s="13" t="s">
        <v>5</v>
      </c>
      <c r="AX197" s="13" t="s">
        <v>86</v>
      </c>
      <c r="AY197" s="257" t="s">
        <v>183</v>
      </c>
    </row>
    <row r="198" s="1" customFormat="1" ht="24" customHeight="1">
      <c r="B198" s="39"/>
      <c r="C198" s="218" t="s">
        <v>320</v>
      </c>
      <c r="D198" s="218" t="s">
        <v>185</v>
      </c>
      <c r="E198" s="219" t="s">
        <v>859</v>
      </c>
      <c r="F198" s="220" t="s">
        <v>860</v>
      </c>
      <c r="G198" s="221" t="s">
        <v>224</v>
      </c>
      <c r="H198" s="222">
        <v>10.699999999999999</v>
      </c>
      <c r="I198" s="223"/>
      <c r="J198" s="223"/>
      <c r="K198" s="224">
        <f>ROUND(P198*H198,2)</f>
        <v>0</v>
      </c>
      <c r="L198" s="220" t="s">
        <v>189</v>
      </c>
      <c r="M198" s="44"/>
      <c r="N198" s="225" t="s">
        <v>20</v>
      </c>
      <c r="O198" s="226" t="s">
        <v>47</v>
      </c>
      <c r="P198" s="227">
        <f>I198+J198</f>
        <v>0</v>
      </c>
      <c r="Q198" s="227">
        <f>ROUND(I198*H198,2)</f>
        <v>0</v>
      </c>
      <c r="R198" s="227">
        <f>ROUND(J198*H198,2)</f>
        <v>0</v>
      </c>
      <c r="S198" s="84"/>
      <c r="T198" s="228">
        <f>S198*H198</f>
        <v>0</v>
      </c>
      <c r="U198" s="228">
        <v>0</v>
      </c>
      <c r="V198" s="228">
        <f>U198*H198</f>
        <v>0</v>
      </c>
      <c r="W198" s="228">
        <v>0</v>
      </c>
      <c r="X198" s="228">
        <f>W198*H198</f>
        <v>0</v>
      </c>
      <c r="Y198" s="229" t="s">
        <v>20</v>
      </c>
      <c r="AR198" s="230" t="s">
        <v>129</v>
      </c>
      <c r="AT198" s="230" t="s">
        <v>185</v>
      </c>
      <c r="AU198" s="230" t="s">
        <v>88</v>
      </c>
      <c r="AY198" s="18" t="s">
        <v>183</v>
      </c>
      <c r="BE198" s="231">
        <f>IF(O198="základní",K198,0)</f>
        <v>0</v>
      </c>
      <c r="BF198" s="231">
        <f>IF(O198="snížená",K198,0)</f>
        <v>0</v>
      </c>
      <c r="BG198" s="231">
        <f>IF(O198="zákl. přenesená",K198,0)</f>
        <v>0</v>
      </c>
      <c r="BH198" s="231">
        <f>IF(O198="sníž. přenesená",K198,0)</f>
        <v>0</v>
      </c>
      <c r="BI198" s="231">
        <f>IF(O198="nulová",K198,0)</f>
        <v>0</v>
      </c>
      <c r="BJ198" s="18" t="s">
        <v>86</v>
      </c>
      <c r="BK198" s="231">
        <f>ROUND(P198*H198,2)</f>
        <v>0</v>
      </c>
      <c r="BL198" s="18" t="s">
        <v>129</v>
      </c>
      <c r="BM198" s="230" t="s">
        <v>861</v>
      </c>
    </row>
    <row r="199" s="1" customFormat="1">
      <c r="B199" s="39"/>
      <c r="C199" s="40"/>
      <c r="D199" s="232" t="s">
        <v>191</v>
      </c>
      <c r="E199" s="40"/>
      <c r="F199" s="233" t="s">
        <v>862</v>
      </c>
      <c r="G199" s="40"/>
      <c r="H199" s="40"/>
      <c r="I199" s="138"/>
      <c r="J199" s="138"/>
      <c r="K199" s="40"/>
      <c r="L199" s="40"/>
      <c r="M199" s="44"/>
      <c r="N199" s="234"/>
      <c r="O199" s="84"/>
      <c r="P199" s="84"/>
      <c r="Q199" s="84"/>
      <c r="R199" s="84"/>
      <c r="S199" s="84"/>
      <c r="T199" s="84"/>
      <c r="U199" s="84"/>
      <c r="V199" s="84"/>
      <c r="W199" s="84"/>
      <c r="X199" s="84"/>
      <c r="Y199" s="85"/>
      <c r="AT199" s="18" t="s">
        <v>191</v>
      </c>
      <c r="AU199" s="18" t="s">
        <v>88</v>
      </c>
    </row>
    <row r="200" s="1" customFormat="1">
      <c r="B200" s="39"/>
      <c r="C200" s="40"/>
      <c r="D200" s="232" t="s">
        <v>193</v>
      </c>
      <c r="E200" s="40"/>
      <c r="F200" s="235" t="s">
        <v>325</v>
      </c>
      <c r="G200" s="40"/>
      <c r="H200" s="40"/>
      <c r="I200" s="138"/>
      <c r="J200" s="138"/>
      <c r="K200" s="40"/>
      <c r="L200" s="40"/>
      <c r="M200" s="44"/>
      <c r="N200" s="234"/>
      <c r="O200" s="84"/>
      <c r="P200" s="84"/>
      <c r="Q200" s="84"/>
      <c r="R200" s="84"/>
      <c r="S200" s="84"/>
      <c r="T200" s="84"/>
      <c r="U200" s="84"/>
      <c r="V200" s="84"/>
      <c r="W200" s="84"/>
      <c r="X200" s="84"/>
      <c r="Y200" s="85"/>
      <c r="AT200" s="18" t="s">
        <v>193</v>
      </c>
      <c r="AU200" s="18" t="s">
        <v>88</v>
      </c>
    </row>
    <row r="201" s="12" customFormat="1">
      <c r="B201" s="236"/>
      <c r="C201" s="237"/>
      <c r="D201" s="232" t="s">
        <v>195</v>
      </c>
      <c r="E201" s="238" t="s">
        <v>20</v>
      </c>
      <c r="F201" s="239" t="s">
        <v>863</v>
      </c>
      <c r="G201" s="237"/>
      <c r="H201" s="240">
        <v>10.699999999999999</v>
      </c>
      <c r="I201" s="241"/>
      <c r="J201" s="241"/>
      <c r="K201" s="237"/>
      <c r="L201" s="237"/>
      <c r="M201" s="242"/>
      <c r="N201" s="243"/>
      <c r="O201" s="244"/>
      <c r="P201" s="244"/>
      <c r="Q201" s="244"/>
      <c r="R201" s="244"/>
      <c r="S201" s="244"/>
      <c r="T201" s="244"/>
      <c r="U201" s="244"/>
      <c r="V201" s="244"/>
      <c r="W201" s="244"/>
      <c r="X201" s="244"/>
      <c r="Y201" s="245"/>
      <c r="AT201" s="246" t="s">
        <v>195</v>
      </c>
      <c r="AU201" s="246" t="s">
        <v>88</v>
      </c>
      <c r="AV201" s="12" t="s">
        <v>88</v>
      </c>
      <c r="AW201" s="12" t="s">
        <v>5</v>
      </c>
      <c r="AX201" s="12" t="s">
        <v>78</v>
      </c>
      <c r="AY201" s="246" t="s">
        <v>183</v>
      </c>
    </row>
    <row r="202" s="13" customFormat="1">
      <c r="B202" s="247"/>
      <c r="C202" s="248"/>
      <c r="D202" s="232" t="s">
        <v>195</v>
      </c>
      <c r="E202" s="249" t="s">
        <v>828</v>
      </c>
      <c r="F202" s="250" t="s">
        <v>197</v>
      </c>
      <c r="G202" s="248"/>
      <c r="H202" s="251">
        <v>10.699999999999999</v>
      </c>
      <c r="I202" s="252"/>
      <c r="J202" s="252"/>
      <c r="K202" s="248"/>
      <c r="L202" s="248"/>
      <c r="M202" s="253"/>
      <c r="N202" s="254"/>
      <c r="O202" s="255"/>
      <c r="P202" s="255"/>
      <c r="Q202" s="255"/>
      <c r="R202" s="255"/>
      <c r="S202" s="255"/>
      <c r="T202" s="255"/>
      <c r="U202" s="255"/>
      <c r="V202" s="255"/>
      <c r="W202" s="255"/>
      <c r="X202" s="255"/>
      <c r="Y202" s="256"/>
      <c r="AT202" s="257" t="s">
        <v>195</v>
      </c>
      <c r="AU202" s="257" t="s">
        <v>88</v>
      </c>
      <c r="AV202" s="13" t="s">
        <v>129</v>
      </c>
      <c r="AW202" s="13" t="s">
        <v>5</v>
      </c>
      <c r="AX202" s="13" t="s">
        <v>86</v>
      </c>
      <c r="AY202" s="257" t="s">
        <v>183</v>
      </c>
    </row>
    <row r="203" s="1" customFormat="1" ht="24" customHeight="1">
      <c r="B203" s="39"/>
      <c r="C203" s="218" t="s">
        <v>8</v>
      </c>
      <c r="D203" s="218" t="s">
        <v>185</v>
      </c>
      <c r="E203" s="219" t="s">
        <v>864</v>
      </c>
      <c r="F203" s="220" t="s">
        <v>865</v>
      </c>
      <c r="G203" s="221" t="s">
        <v>224</v>
      </c>
      <c r="H203" s="222">
        <v>9.0500000000000007</v>
      </c>
      <c r="I203" s="223"/>
      <c r="J203" s="223"/>
      <c r="K203" s="224">
        <f>ROUND(P203*H203,2)</f>
        <v>0</v>
      </c>
      <c r="L203" s="220" t="s">
        <v>189</v>
      </c>
      <c r="M203" s="44"/>
      <c r="N203" s="225" t="s">
        <v>20</v>
      </c>
      <c r="O203" s="226" t="s">
        <v>47</v>
      </c>
      <c r="P203" s="227">
        <f>I203+J203</f>
        <v>0</v>
      </c>
      <c r="Q203" s="227">
        <f>ROUND(I203*H203,2)</f>
        <v>0</v>
      </c>
      <c r="R203" s="227">
        <f>ROUND(J203*H203,2)</f>
        <v>0</v>
      </c>
      <c r="S203" s="84"/>
      <c r="T203" s="228">
        <f>S203*H203</f>
        <v>0</v>
      </c>
      <c r="U203" s="228">
        <v>0</v>
      </c>
      <c r="V203" s="228">
        <f>U203*H203</f>
        <v>0</v>
      </c>
      <c r="W203" s="228">
        <v>0</v>
      </c>
      <c r="X203" s="228">
        <f>W203*H203</f>
        <v>0</v>
      </c>
      <c r="Y203" s="229" t="s">
        <v>20</v>
      </c>
      <c r="AR203" s="230" t="s">
        <v>129</v>
      </c>
      <c r="AT203" s="230" t="s">
        <v>185</v>
      </c>
      <c r="AU203" s="230" t="s">
        <v>88</v>
      </c>
      <c r="AY203" s="18" t="s">
        <v>183</v>
      </c>
      <c r="BE203" s="231">
        <f>IF(O203="základní",K203,0)</f>
        <v>0</v>
      </c>
      <c r="BF203" s="231">
        <f>IF(O203="snížená",K203,0)</f>
        <v>0</v>
      </c>
      <c r="BG203" s="231">
        <f>IF(O203="zákl. přenesená",K203,0)</f>
        <v>0</v>
      </c>
      <c r="BH203" s="231">
        <f>IF(O203="sníž. přenesená",K203,0)</f>
        <v>0</v>
      </c>
      <c r="BI203" s="231">
        <f>IF(O203="nulová",K203,0)</f>
        <v>0</v>
      </c>
      <c r="BJ203" s="18" t="s">
        <v>86</v>
      </c>
      <c r="BK203" s="231">
        <f>ROUND(P203*H203,2)</f>
        <v>0</v>
      </c>
      <c r="BL203" s="18" t="s">
        <v>129</v>
      </c>
      <c r="BM203" s="230" t="s">
        <v>866</v>
      </c>
    </row>
    <row r="204" s="1" customFormat="1">
      <c r="B204" s="39"/>
      <c r="C204" s="40"/>
      <c r="D204" s="232" t="s">
        <v>191</v>
      </c>
      <c r="E204" s="40"/>
      <c r="F204" s="233" t="s">
        <v>867</v>
      </c>
      <c r="G204" s="40"/>
      <c r="H204" s="40"/>
      <c r="I204" s="138"/>
      <c r="J204" s="138"/>
      <c r="K204" s="40"/>
      <c r="L204" s="40"/>
      <c r="M204" s="44"/>
      <c r="N204" s="234"/>
      <c r="O204" s="84"/>
      <c r="P204" s="84"/>
      <c r="Q204" s="84"/>
      <c r="R204" s="84"/>
      <c r="S204" s="84"/>
      <c r="T204" s="84"/>
      <c r="U204" s="84"/>
      <c r="V204" s="84"/>
      <c r="W204" s="84"/>
      <c r="X204" s="84"/>
      <c r="Y204" s="85"/>
      <c r="AT204" s="18" t="s">
        <v>191</v>
      </c>
      <c r="AU204" s="18" t="s">
        <v>88</v>
      </c>
    </row>
    <row r="205" s="1" customFormat="1">
      <c r="B205" s="39"/>
      <c r="C205" s="40"/>
      <c r="D205" s="232" t="s">
        <v>193</v>
      </c>
      <c r="E205" s="40"/>
      <c r="F205" s="235" t="s">
        <v>325</v>
      </c>
      <c r="G205" s="40"/>
      <c r="H205" s="40"/>
      <c r="I205" s="138"/>
      <c r="J205" s="138"/>
      <c r="K205" s="40"/>
      <c r="L205" s="40"/>
      <c r="M205" s="44"/>
      <c r="N205" s="234"/>
      <c r="O205" s="84"/>
      <c r="P205" s="84"/>
      <c r="Q205" s="84"/>
      <c r="R205" s="84"/>
      <c r="S205" s="84"/>
      <c r="T205" s="84"/>
      <c r="U205" s="84"/>
      <c r="V205" s="84"/>
      <c r="W205" s="84"/>
      <c r="X205" s="84"/>
      <c r="Y205" s="85"/>
      <c r="AT205" s="18" t="s">
        <v>193</v>
      </c>
      <c r="AU205" s="18" t="s">
        <v>88</v>
      </c>
    </row>
    <row r="206" s="12" customFormat="1">
      <c r="B206" s="236"/>
      <c r="C206" s="237"/>
      <c r="D206" s="232" t="s">
        <v>195</v>
      </c>
      <c r="E206" s="238" t="s">
        <v>20</v>
      </c>
      <c r="F206" s="239" t="s">
        <v>868</v>
      </c>
      <c r="G206" s="237"/>
      <c r="H206" s="240">
        <v>4.3680000000000003</v>
      </c>
      <c r="I206" s="241"/>
      <c r="J206" s="241"/>
      <c r="K206" s="237"/>
      <c r="L206" s="237"/>
      <c r="M206" s="242"/>
      <c r="N206" s="243"/>
      <c r="O206" s="244"/>
      <c r="P206" s="244"/>
      <c r="Q206" s="244"/>
      <c r="R206" s="244"/>
      <c r="S206" s="244"/>
      <c r="T206" s="244"/>
      <c r="U206" s="244"/>
      <c r="V206" s="244"/>
      <c r="W206" s="244"/>
      <c r="X206" s="244"/>
      <c r="Y206" s="245"/>
      <c r="AT206" s="246" t="s">
        <v>195</v>
      </c>
      <c r="AU206" s="246" t="s">
        <v>88</v>
      </c>
      <c r="AV206" s="12" t="s">
        <v>88</v>
      </c>
      <c r="AW206" s="12" t="s">
        <v>5</v>
      </c>
      <c r="AX206" s="12" t="s">
        <v>78</v>
      </c>
      <c r="AY206" s="246" t="s">
        <v>183</v>
      </c>
    </row>
    <row r="207" s="12" customFormat="1">
      <c r="B207" s="236"/>
      <c r="C207" s="237"/>
      <c r="D207" s="232" t="s">
        <v>195</v>
      </c>
      <c r="E207" s="238" t="s">
        <v>20</v>
      </c>
      <c r="F207" s="239" t="s">
        <v>869</v>
      </c>
      <c r="G207" s="237"/>
      <c r="H207" s="240">
        <v>4.6820000000000004</v>
      </c>
      <c r="I207" s="241"/>
      <c r="J207" s="241"/>
      <c r="K207" s="237"/>
      <c r="L207" s="237"/>
      <c r="M207" s="242"/>
      <c r="N207" s="243"/>
      <c r="O207" s="244"/>
      <c r="P207" s="244"/>
      <c r="Q207" s="244"/>
      <c r="R207" s="244"/>
      <c r="S207" s="244"/>
      <c r="T207" s="244"/>
      <c r="U207" s="244"/>
      <c r="V207" s="244"/>
      <c r="W207" s="244"/>
      <c r="X207" s="244"/>
      <c r="Y207" s="245"/>
      <c r="AT207" s="246" t="s">
        <v>195</v>
      </c>
      <c r="AU207" s="246" t="s">
        <v>88</v>
      </c>
      <c r="AV207" s="12" t="s">
        <v>88</v>
      </c>
      <c r="AW207" s="12" t="s">
        <v>5</v>
      </c>
      <c r="AX207" s="12" t="s">
        <v>78</v>
      </c>
      <c r="AY207" s="246" t="s">
        <v>183</v>
      </c>
    </row>
    <row r="208" s="13" customFormat="1">
      <c r="B208" s="247"/>
      <c r="C208" s="248"/>
      <c r="D208" s="232" t="s">
        <v>195</v>
      </c>
      <c r="E208" s="249" t="s">
        <v>20</v>
      </c>
      <c r="F208" s="250" t="s">
        <v>197</v>
      </c>
      <c r="G208" s="248"/>
      <c r="H208" s="251">
        <v>9.0500000000000007</v>
      </c>
      <c r="I208" s="252"/>
      <c r="J208" s="252"/>
      <c r="K208" s="248"/>
      <c r="L208" s="248"/>
      <c r="M208" s="253"/>
      <c r="N208" s="254"/>
      <c r="O208" s="255"/>
      <c r="P208" s="255"/>
      <c r="Q208" s="255"/>
      <c r="R208" s="255"/>
      <c r="S208" s="255"/>
      <c r="T208" s="255"/>
      <c r="U208" s="255"/>
      <c r="V208" s="255"/>
      <c r="W208" s="255"/>
      <c r="X208" s="255"/>
      <c r="Y208" s="256"/>
      <c r="AT208" s="257" t="s">
        <v>195</v>
      </c>
      <c r="AU208" s="257" t="s">
        <v>88</v>
      </c>
      <c r="AV208" s="13" t="s">
        <v>129</v>
      </c>
      <c r="AW208" s="13" t="s">
        <v>5</v>
      </c>
      <c r="AX208" s="13" t="s">
        <v>86</v>
      </c>
      <c r="AY208" s="257" t="s">
        <v>183</v>
      </c>
    </row>
    <row r="209" s="1" customFormat="1" ht="24" customHeight="1">
      <c r="B209" s="39"/>
      <c r="C209" s="218" t="s">
        <v>331</v>
      </c>
      <c r="D209" s="260" t="s">
        <v>185</v>
      </c>
      <c r="E209" s="219" t="s">
        <v>338</v>
      </c>
      <c r="F209" s="220" t="s">
        <v>339</v>
      </c>
      <c r="G209" s="221" t="s">
        <v>200</v>
      </c>
      <c r="H209" s="222">
        <v>7</v>
      </c>
      <c r="I209" s="223"/>
      <c r="J209" s="223"/>
      <c r="K209" s="224">
        <f>ROUND(P209*H209,2)</f>
        <v>0</v>
      </c>
      <c r="L209" s="220" t="s">
        <v>189</v>
      </c>
      <c r="M209" s="44"/>
      <c r="N209" s="225" t="s">
        <v>20</v>
      </c>
      <c r="O209" s="226" t="s">
        <v>47</v>
      </c>
      <c r="P209" s="227">
        <f>I209+J209</f>
        <v>0</v>
      </c>
      <c r="Q209" s="227">
        <f>ROUND(I209*H209,2)</f>
        <v>0</v>
      </c>
      <c r="R209" s="227">
        <f>ROUND(J209*H209,2)</f>
        <v>0</v>
      </c>
      <c r="S209" s="84"/>
      <c r="T209" s="228">
        <f>S209*H209</f>
        <v>0</v>
      </c>
      <c r="U209" s="228">
        <v>0</v>
      </c>
      <c r="V209" s="228">
        <f>U209*H209</f>
        <v>0</v>
      </c>
      <c r="W209" s="228">
        <v>0</v>
      </c>
      <c r="X209" s="228">
        <f>W209*H209</f>
        <v>0</v>
      </c>
      <c r="Y209" s="229" t="s">
        <v>20</v>
      </c>
      <c r="AR209" s="230" t="s">
        <v>129</v>
      </c>
      <c r="AT209" s="230" t="s">
        <v>185</v>
      </c>
      <c r="AU209" s="230" t="s">
        <v>88</v>
      </c>
      <c r="AY209" s="18" t="s">
        <v>183</v>
      </c>
      <c r="BE209" s="231">
        <f>IF(O209="základní",K209,0)</f>
        <v>0</v>
      </c>
      <c r="BF209" s="231">
        <f>IF(O209="snížená",K209,0)</f>
        <v>0</v>
      </c>
      <c r="BG209" s="231">
        <f>IF(O209="zákl. přenesená",K209,0)</f>
        <v>0</v>
      </c>
      <c r="BH209" s="231">
        <f>IF(O209="sníž. přenesená",K209,0)</f>
        <v>0</v>
      </c>
      <c r="BI209" s="231">
        <f>IF(O209="nulová",K209,0)</f>
        <v>0</v>
      </c>
      <c r="BJ209" s="18" t="s">
        <v>86</v>
      </c>
      <c r="BK209" s="231">
        <f>ROUND(P209*H209,2)</f>
        <v>0</v>
      </c>
      <c r="BL209" s="18" t="s">
        <v>129</v>
      </c>
      <c r="BM209" s="230" t="s">
        <v>340</v>
      </c>
    </row>
    <row r="210" s="1" customFormat="1">
      <c r="B210" s="39"/>
      <c r="C210" s="40"/>
      <c r="D210" s="232" t="s">
        <v>191</v>
      </c>
      <c r="E210" s="40"/>
      <c r="F210" s="233" t="s">
        <v>341</v>
      </c>
      <c r="G210" s="40"/>
      <c r="H210" s="40"/>
      <c r="I210" s="138"/>
      <c r="J210" s="138"/>
      <c r="K210" s="40"/>
      <c r="L210" s="40"/>
      <c r="M210" s="44"/>
      <c r="N210" s="234"/>
      <c r="O210" s="84"/>
      <c r="P210" s="84"/>
      <c r="Q210" s="84"/>
      <c r="R210" s="84"/>
      <c r="S210" s="84"/>
      <c r="T210" s="84"/>
      <c r="U210" s="84"/>
      <c r="V210" s="84"/>
      <c r="W210" s="84"/>
      <c r="X210" s="84"/>
      <c r="Y210" s="85"/>
      <c r="AT210" s="18" t="s">
        <v>191</v>
      </c>
      <c r="AU210" s="18" t="s">
        <v>88</v>
      </c>
    </row>
    <row r="211" s="1" customFormat="1">
      <c r="B211" s="39"/>
      <c r="C211" s="40"/>
      <c r="D211" s="232" t="s">
        <v>193</v>
      </c>
      <c r="E211" s="40"/>
      <c r="F211" s="235" t="s">
        <v>342</v>
      </c>
      <c r="G211" s="40"/>
      <c r="H211" s="40"/>
      <c r="I211" s="138"/>
      <c r="J211" s="138"/>
      <c r="K211" s="40"/>
      <c r="L211" s="40"/>
      <c r="M211" s="44"/>
      <c r="N211" s="234"/>
      <c r="O211" s="84"/>
      <c r="P211" s="84"/>
      <c r="Q211" s="84"/>
      <c r="R211" s="84"/>
      <c r="S211" s="84"/>
      <c r="T211" s="84"/>
      <c r="U211" s="84"/>
      <c r="V211" s="84"/>
      <c r="W211" s="84"/>
      <c r="X211" s="84"/>
      <c r="Y211" s="85"/>
      <c r="AT211" s="18" t="s">
        <v>193</v>
      </c>
      <c r="AU211" s="18" t="s">
        <v>88</v>
      </c>
    </row>
    <row r="212" s="12" customFormat="1">
      <c r="B212" s="236"/>
      <c r="C212" s="237"/>
      <c r="D212" s="232" t="s">
        <v>195</v>
      </c>
      <c r="E212" s="238" t="s">
        <v>20</v>
      </c>
      <c r="F212" s="239" t="s">
        <v>121</v>
      </c>
      <c r="G212" s="237"/>
      <c r="H212" s="240">
        <v>7</v>
      </c>
      <c r="I212" s="241"/>
      <c r="J212" s="241"/>
      <c r="K212" s="237"/>
      <c r="L212" s="237"/>
      <c r="M212" s="242"/>
      <c r="N212" s="243"/>
      <c r="O212" s="244"/>
      <c r="P212" s="244"/>
      <c r="Q212" s="244"/>
      <c r="R212" s="244"/>
      <c r="S212" s="244"/>
      <c r="T212" s="244"/>
      <c r="U212" s="244"/>
      <c r="V212" s="244"/>
      <c r="W212" s="244"/>
      <c r="X212" s="244"/>
      <c r="Y212" s="245"/>
      <c r="AT212" s="246" t="s">
        <v>195</v>
      </c>
      <c r="AU212" s="246" t="s">
        <v>88</v>
      </c>
      <c r="AV212" s="12" t="s">
        <v>88</v>
      </c>
      <c r="AW212" s="12" t="s">
        <v>5</v>
      </c>
      <c r="AX212" s="12" t="s">
        <v>78</v>
      </c>
      <c r="AY212" s="246" t="s">
        <v>183</v>
      </c>
    </row>
    <row r="213" s="13" customFormat="1">
      <c r="B213" s="247"/>
      <c r="C213" s="248"/>
      <c r="D213" s="232" t="s">
        <v>195</v>
      </c>
      <c r="E213" s="249" t="s">
        <v>20</v>
      </c>
      <c r="F213" s="250" t="s">
        <v>197</v>
      </c>
      <c r="G213" s="248"/>
      <c r="H213" s="251">
        <v>7</v>
      </c>
      <c r="I213" s="252"/>
      <c r="J213" s="252"/>
      <c r="K213" s="248"/>
      <c r="L213" s="248"/>
      <c r="M213" s="253"/>
      <c r="N213" s="254"/>
      <c r="O213" s="255"/>
      <c r="P213" s="255"/>
      <c r="Q213" s="255"/>
      <c r="R213" s="255"/>
      <c r="S213" s="255"/>
      <c r="T213" s="255"/>
      <c r="U213" s="255"/>
      <c r="V213" s="255"/>
      <c r="W213" s="255"/>
      <c r="X213" s="255"/>
      <c r="Y213" s="256"/>
      <c r="AT213" s="257" t="s">
        <v>195</v>
      </c>
      <c r="AU213" s="257" t="s">
        <v>88</v>
      </c>
      <c r="AV213" s="13" t="s">
        <v>129</v>
      </c>
      <c r="AW213" s="13" t="s">
        <v>5</v>
      </c>
      <c r="AX213" s="13" t="s">
        <v>86</v>
      </c>
      <c r="AY213" s="257" t="s">
        <v>183</v>
      </c>
    </row>
    <row r="214" s="1" customFormat="1" ht="24" customHeight="1">
      <c r="B214" s="39"/>
      <c r="C214" s="218" t="s">
        <v>337</v>
      </c>
      <c r="D214" s="260" t="s">
        <v>185</v>
      </c>
      <c r="E214" s="219" t="s">
        <v>344</v>
      </c>
      <c r="F214" s="220" t="s">
        <v>345</v>
      </c>
      <c r="G214" s="221" t="s">
        <v>200</v>
      </c>
      <c r="H214" s="222">
        <v>9</v>
      </c>
      <c r="I214" s="223"/>
      <c r="J214" s="223"/>
      <c r="K214" s="224">
        <f>ROUND(P214*H214,2)</f>
        <v>0</v>
      </c>
      <c r="L214" s="220" t="s">
        <v>189</v>
      </c>
      <c r="M214" s="44"/>
      <c r="N214" s="225" t="s">
        <v>20</v>
      </c>
      <c r="O214" s="226" t="s">
        <v>47</v>
      </c>
      <c r="P214" s="227">
        <f>I214+J214</f>
        <v>0</v>
      </c>
      <c r="Q214" s="227">
        <f>ROUND(I214*H214,2)</f>
        <v>0</v>
      </c>
      <c r="R214" s="227">
        <f>ROUND(J214*H214,2)</f>
        <v>0</v>
      </c>
      <c r="S214" s="84"/>
      <c r="T214" s="228">
        <f>S214*H214</f>
        <v>0</v>
      </c>
      <c r="U214" s="228">
        <v>0</v>
      </c>
      <c r="V214" s="228">
        <f>U214*H214</f>
        <v>0</v>
      </c>
      <c r="W214" s="228">
        <v>0</v>
      </c>
      <c r="X214" s="228">
        <f>W214*H214</f>
        <v>0</v>
      </c>
      <c r="Y214" s="229" t="s">
        <v>20</v>
      </c>
      <c r="AR214" s="230" t="s">
        <v>129</v>
      </c>
      <c r="AT214" s="230" t="s">
        <v>185</v>
      </c>
      <c r="AU214" s="230" t="s">
        <v>88</v>
      </c>
      <c r="AY214" s="18" t="s">
        <v>183</v>
      </c>
      <c r="BE214" s="231">
        <f>IF(O214="základní",K214,0)</f>
        <v>0</v>
      </c>
      <c r="BF214" s="231">
        <f>IF(O214="snížená",K214,0)</f>
        <v>0</v>
      </c>
      <c r="BG214" s="231">
        <f>IF(O214="zákl. přenesená",K214,0)</f>
        <v>0</v>
      </c>
      <c r="BH214" s="231">
        <f>IF(O214="sníž. přenesená",K214,0)</f>
        <v>0</v>
      </c>
      <c r="BI214" s="231">
        <f>IF(O214="nulová",K214,0)</f>
        <v>0</v>
      </c>
      <c r="BJ214" s="18" t="s">
        <v>86</v>
      </c>
      <c r="BK214" s="231">
        <f>ROUND(P214*H214,2)</f>
        <v>0</v>
      </c>
      <c r="BL214" s="18" t="s">
        <v>129</v>
      </c>
      <c r="BM214" s="230" t="s">
        <v>346</v>
      </c>
    </row>
    <row r="215" s="1" customFormat="1">
      <c r="B215" s="39"/>
      <c r="C215" s="40"/>
      <c r="D215" s="232" t="s">
        <v>191</v>
      </c>
      <c r="E215" s="40"/>
      <c r="F215" s="233" t="s">
        <v>347</v>
      </c>
      <c r="G215" s="40"/>
      <c r="H215" s="40"/>
      <c r="I215" s="138"/>
      <c r="J215" s="138"/>
      <c r="K215" s="40"/>
      <c r="L215" s="40"/>
      <c r="M215" s="44"/>
      <c r="N215" s="234"/>
      <c r="O215" s="84"/>
      <c r="P215" s="84"/>
      <c r="Q215" s="84"/>
      <c r="R215" s="84"/>
      <c r="S215" s="84"/>
      <c r="T215" s="84"/>
      <c r="U215" s="84"/>
      <c r="V215" s="84"/>
      <c r="W215" s="84"/>
      <c r="X215" s="84"/>
      <c r="Y215" s="85"/>
      <c r="AT215" s="18" t="s">
        <v>191</v>
      </c>
      <c r="AU215" s="18" t="s">
        <v>88</v>
      </c>
    </row>
    <row r="216" s="1" customFormat="1">
      <c r="B216" s="39"/>
      <c r="C216" s="40"/>
      <c r="D216" s="232" t="s">
        <v>193</v>
      </c>
      <c r="E216" s="40"/>
      <c r="F216" s="235" t="s">
        <v>342</v>
      </c>
      <c r="G216" s="40"/>
      <c r="H216" s="40"/>
      <c r="I216" s="138"/>
      <c r="J216" s="138"/>
      <c r="K216" s="40"/>
      <c r="L216" s="40"/>
      <c r="M216" s="44"/>
      <c r="N216" s="234"/>
      <c r="O216" s="84"/>
      <c r="P216" s="84"/>
      <c r="Q216" s="84"/>
      <c r="R216" s="84"/>
      <c r="S216" s="84"/>
      <c r="T216" s="84"/>
      <c r="U216" s="84"/>
      <c r="V216" s="84"/>
      <c r="W216" s="84"/>
      <c r="X216" s="84"/>
      <c r="Y216" s="85"/>
      <c r="AT216" s="18" t="s">
        <v>193</v>
      </c>
      <c r="AU216" s="18" t="s">
        <v>88</v>
      </c>
    </row>
    <row r="217" s="12" customFormat="1">
      <c r="B217" s="236"/>
      <c r="C217" s="237"/>
      <c r="D217" s="232" t="s">
        <v>195</v>
      </c>
      <c r="E217" s="238" t="s">
        <v>20</v>
      </c>
      <c r="F217" s="239" t="s">
        <v>124</v>
      </c>
      <c r="G217" s="237"/>
      <c r="H217" s="240">
        <v>9</v>
      </c>
      <c r="I217" s="241"/>
      <c r="J217" s="241"/>
      <c r="K217" s="237"/>
      <c r="L217" s="237"/>
      <c r="M217" s="242"/>
      <c r="N217" s="243"/>
      <c r="O217" s="244"/>
      <c r="P217" s="244"/>
      <c r="Q217" s="244"/>
      <c r="R217" s="244"/>
      <c r="S217" s="244"/>
      <c r="T217" s="244"/>
      <c r="U217" s="244"/>
      <c r="V217" s="244"/>
      <c r="W217" s="244"/>
      <c r="X217" s="244"/>
      <c r="Y217" s="245"/>
      <c r="AT217" s="246" t="s">
        <v>195</v>
      </c>
      <c r="AU217" s="246" t="s">
        <v>88</v>
      </c>
      <c r="AV217" s="12" t="s">
        <v>88</v>
      </c>
      <c r="AW217" s="12" t="s">
        <v>5</v>
      </c>
      <c r="AX217" s="12" t="s">
        <v>78</v>
      </c>
      <c r="AY217" s="246" t="s">
        <v>183</v>
      </c>
    </row>
    <row r="218" s="13" customFormat="1">
      <c r="B218" s="247"/>
      <c r="C218" s="248"/>
      <c r="D218" s="232" t="s">
        <v>195</v>
      </c>
      <c r="E218" s="249" t="s">
        <v>20</v>
      </c>
      <c r="F218" s="250" t="s">
        <v>197</v>
      </c>
      <c r="G218" s="248"/>
      <c r="H218" s="251">
        <v>9</v>
      </c>
      <c r="I218" s="252"/>
      <c r="J218" s="252"/>
      <c r="K218" s="248"/>
      <c r="L218" s="248"/>
      <c r="M218" s="253"/>
      <c r="N218" s="254"/>
      <c r="O218" s="255"/>
      <c r="P218" s="255"/>
      <c r="Q218" s="255"/>
      <c r="R218" s="255"/>
      <c r="S218" s="255"/>
      <c r="T218" s="255"/>
      <c r="U218" s="255"/>
      <c r="V218" s="255"/>
      <c r="W218" s="255"/>
      <c r="X218" s="255"/>
      <c r="Y218" s="256"/>
      <c r="AT218" s="257" t="s">
        <v>195</v>
      </c>
      <c r="AU218" s="257" t="s">
        <v>88</v>
      </c>
      <c r="AV218" s="13" t="s">
        <v>129</v>
      </c>
      <c r="AW218" s="13" t="s">
        <v>5</v>
      </c>
      <c r="AX218" s="13" t="s">
        <v>86</v>
      </c>
      <c r="AY218" s="257" t="s">
        <v>183</v>
      </c>
    </row>
    <row r="219" s="1" customFormat="1" ht="24" customHeight="1">
      <c r="B219" s="39"/>
      <c r="C219" s="218" t="s">
        <v>343</v>
      </c>
      <c r="D219" s="260" t="s">
        <v>185</v>
      </c>
      <c r="E219" s="219" t="s">
        <v>349</v>
      </c>
      <c r="F219" s="220" t="s">
        <v>350</v>
      </c>
      <c r="G219" s="221" t="s">
        <v>200</v>
      </c>
      <c r="H219" s="222">
        <v>2</v>
      </c>
      <c r="I219" s="223"/>
      <c r="J219" s="223"/>
      <c r="K219" s="224">
        <f>ROUND(P219*H219,2)</f>
        <v>0</v>
      </c>
      <c r="L219" s="220" t="s">
        <v>189</v>
      </c>
      <c r="M219" s="44"/>
      <c r="N219" s="225" t="s">
        <v>20</v>
      </c>
      <c r="O219" s="226" t="s">
        <v>47</v>
      </c>
      <c r="P219" s="227">
        <f>I219+J219</f>
        <v>0</v>
      </c>
      <c r="Q219" s="227">
        <f>ROUND(I219*H219,2)</f>
        <v>0</v>
      </c>
      <c r="R219" s="227">
        <f>ROUND(J219*H219,2)</f>
        <v>0</v>
      </c>
      <c r="S219" s="84"/>
      <c r="T219" s="228">
        <f>S219*H219</f>
        <v>0</v>
      </c>
      <c r="U219" s="228">
        <v>0</v>
      </c>
      <c r="V219" s="228">
        <f>U219*H219</f>
        <v>0</v>
      </c>
      <c r="W219" s="228">
        <v>0</v>
      </c>
      <c r="X219" s="228">
        <f>W219*H219</f>
        <v>0</v>
      </c>
      <c r="Y219" s="229" t="s">
        <v>20</v>
      </c>
      <c r="AR219" s="230" t="s">
        <v>129</v>
      </c>
      <c r="AT219" s="230" t="s">
        <v>185</v>
      </c>
      <c r="AU219" s="230" t="s">
        <v>88</v>
      </c>
      <c r="AY219" s="18" t="s">
        <v>183</v>
      </c>
      <c r="BE219" s="231">
        <f>IF(O219="základní",K219,0)</f>
        <v>0</v>
      </c>
      <c r="BF219" s="231">
        <f>IF(O219="snížená",K219,0)</f>
        <v>0</v>
      </c>
      <c r="BG219" s="231">
        <f>IF(O219="zákl. přenesená",K219,0)</f>
        <v>0</v>
      </c>
      <c r="BH219" s="231">
        <f>IF(O219="sníž. přenesená",K219,0)</f>
        <v>0</v>
      </c>
      <c r="BI219" s="231">
        <f>IF(O219="nulová",K219,0)</f>
        <v>0</v>
      </c>
      <c r="BJ219" s="18" t="s">
        <v>86</v>
      </c>
      <c r="BK219" s="231">
        <f>ROUND(P219*H219,2)</f>
        <v>0</v>
      </c>
      <c r="BL219" s="18" t="s">
        <v>129</v>
      </c>
      <c r="BM219" s="230" t="s">
        <v>351</v>
      </c>
    </row>
    <row r="220" s="1" customFormat="1">
      <c r="B220" s="39"/>
      <c r="C220" s="40"/>
      <c r="D220" s="232" t="s">
        <v>191</v>
      </c>
      <c r="E220" s="40"/>
      <c r="F220" s="233" t="s">
        <v>352</v>
      </c>
      <c r="G220" s="40"/>
      <c r="H220" s="40"/>
      <c r="I220" s="138"/>
      <c r="J220" s="138"/>
      <c r="K220" s="40"/>
      <c r="L220" s="40"/>
      <c r="M220" s="44"/>
      <c r="N220" s="234"/>
      <c r="O220" s="84"/>
      <c r="P220" s="84"/>
      <c r="Q220" s="84"/>
      <c r="R220" s="84"/>
      <c r="S220" s="84"/>
      <c r="T220" s="84"/>
      <c r="U220" s="84"/>
      <c r="V220" s="84"/>
      <c r="W220" s="84"/>
      <c r="X220" s="84"/>
      <c r="Y220" s="85"/>
      <c r="AT220" s="18" t="s">
        <v>191</v>
      </c>
      <c r="AU220" s="18" t="s">
        <v>88</v>
      </c>
    </row>
    <row r="221" s="1" customFormat="1">
      <c r="B221" s="39"/>
      <c r="C221" s="40"/>
      <c r="D221" s="232" t="s">
        <v>193</v>
      </c>
      <c r="E221" s="40"/>
      <c r="F221" s="235" t="s">
        <v>342</v>
      </c>
      <c r="G221" s="40"/>
      <c r="H221" s="40"/>
      <c r="I221" s="138"/>
      <c r="J221" s="138"/>
      <c r="K221" s="40"/>
      <c r="L221" s="40"/>
      <c r="M221" s="44"/>
      <c r="N221" s="234"/>
      <c r="O221" s="84"/>
      <c r="P221" s="84"/>
      <c r="Q221" s="84"/>
      <c r="R221" s="84"/>
      <c r="S221" s="84"/>
      <c r="T221" s="84"/>
      <c r="U221" s="84"/>
      <c r="V221" s="84"/>
      <c r="W221" s="84"/>
      <c r="X221" s="84"/>
      <c r="Y221" s="85"/>
      <c r="AT221" s="18" t="s">
        <v>193</v>
      </c>
      <c r="AU221" s="18" t="s">
        <v>88</v>
      </c>
    </row>
    <row r="222" s="12" customFormat="1">
      <c r="B222" s="236"/>
      <c r="C222" s="237"/>
      <c r="D222" s="232" t="s">
        <v>195</v>
      </c>
      <c r="E222" s="238" t="s">
        <v>20</v>
      </c>
      <c r="F222" s="239" t="s">
        <v>126</v>
      </c>
      <c r="G222" s="237"/>
      <c r="H222" s="240">
        <v>2</v>
      </c>
      <c r="I222" s="241"/>
      <c r="J222" s="241"/>
      <c r="K222" s="237"/>
      <c r="L222" s="237"/>
      <c r="M222" s="242"/>
      <c r="N222" s="243"/>
      <c r="O222" s="244"/>
      <c r="P222" s="244"/>
      <c r="Q222" s="244"/>
      <c r="R222" s="244"/>
      <c r="S222" s="244"/>
      <c r="T222" s="244"/>
      <c r="U222" s="244"/>
      <c r="V222" s="244"/>
      <c r="W222" s="244"/>
      <c r="X222" s="244"/>
      <c r="Y222" s="245"/>
      <c r="AT222" s="246" t="s">
        <v>195</v>
      </c>
      <c r="AU222" s="246" t="s">
        <v>88</v>
      </c>
      <c r="AV222" s="12" t="s">
        <v>88</v>
      </c>
      <c r="AW222" s="12" t="s">
        <v>5</v>
      </c>
      <c r="AX222" s="12" t="s">
        <v>78</v>
      </c>
      <c r="AY222" s="246" t="s">
        <v>183</v>
      </c>
    </row>
    <row r="223" s="13" customFormat="1">
      <c r="B223" s="247"/>
      <c r="C223" s="248"/>
      <c r="D223" s="232" t="s">
        <v>195</v>
      </c>
      <c r="E223" s="249" t="s">
        <v>20</v>
      </c>
      <c r="F223" s="250" t="s">
        <v>197</v>
      </c>
      <c r="G223" s="248"/>
      <c r="H223" s="251">
        <v>2</v>
      </c>
      <c r="I223" s="252"/>
      <c r="J223" s="252"/>
      <c r="K223" s="248"/>
      <c r="L223" s="248"/>
      <c r="M223" s="253"/>
      <c r="N223" s="254"/>
      <c r="O223" s="255"/>
      <c r="P223" s="255"/>
      <c r="Q223" s="255"/>
      <c r="R223" s="255"/>
      <c r="S223" s="255"/>
      <c r="T223" s="255"/>
      <c r="U223" s="255"/>
      <c r="V223" s="255"/>
      <c r="W223" s="255"/>
      <c r="X223" s="255"/>
      <c r="Y223" s="256"/>
      <c r="AT223" s="257" t="s">
        <v>195</v>
      </c>
      <c r="AU223" s="257" t="s">
        <v>88</v>
      </c>
      <c r="AV223" s="13" t="s">
        <v>129</v>
      </c>
      <c r="AW223" s="13" t="s">
        <v>5</v>
      </c>
      <c r="AX223" s="13" t="s">
        <v>86</v>
      </c>
      <c r="AY223" s="257" t="s">
        <v>183</v>
      </c>
    </row>
    <row r="224" s="1" customFormat="1" ht="24" customHeight="1">
      <c r="B224" s="39"/>
      <c r="C224" s="218" t="s">
        <v>348</v>
      </c>
      <c r="D224" s="218" t="s">
        <v>185</v>
      </c>
      <c r="E224" s="219" t="s">
        <v>870</v>
      </c>
      <c r="F224" s="220" t="s">
        <v>871</v>
      </c>
      <c r="G224" s="221" t="s">
        <v>224</v>
      </c>
      <c r="H224" s="222">
        <v>4.6820000000000004</v>
      </c>
      <c r="I224" s="223"/>
      <c r="J224" s="223"/>
      <c r="K224" s="224">
        <f>ROUND(P224*H224,2)</f>
        <v>0</v>
      </c>
      <c r="L224" s="220" t="s">
        <v>189</v>
      </c>
      <c r="M224" s="44"/>
      <c r="N224" s="225" t="s">
        <v>20</v>
      </c>
      <c r="O224" s="226" t="s">
        <v>47</v>
      </c>
      <c r="P224" s="227">
        <f>I224+J224</f>
        <v>0</v>
      </c>
      <c r="Q224" s="227">
        <f>ROUND(I224*H224,2)</f>
        <v>0</v>
      </c>
      <c r="R224" s="227">
        <f>ROUND(J224*H224,2)</f>
        <v>0</v>
      </c>
      <c r="S224" s="84"/>
      <c r="T224" s="228">
        <f>S224*H224</f>
        <v>0</v>
      </c>
      <c r="U224" s="228">
        <v>0</v>
      </c>
      <c r="V224" s="228">
        <f>U224*H224</f>
        <v>0</v>
      </c>
      <c r="W224" s="228">
        <v>0</v>
      </c>
      <c r="X224" s="228">
        <f>W224*H224</f>
        <v>0</v>
      </c>
      <c r="Y224" s="229" t="s">
        <v>20</v>
      </c>
      <c r="AR224" s="230" t="s">
        <v>129</v>
      </c>
      <c r="AT224" s="230" t="s">
        <v>185</v>
      </c>
      <c r="AU224" s="230" t="s">
        <v>88</v>
      </c>
      <c r="AY224" s="18" t="s">
        <v>183</v>
      </c>
      <c r="BE224" s="231">
        <f>IF(O224="základní",K224,0)</f>
        <v>0</v>
      </c>
      <c r="BF224" s="231">
        <f>IF(O224="snížená",K224,0)</f>
        <v>0</v>
      </c>
      <c r="BG224" s="231">
        <f>IF(O224="zákl. přenesená",K224,0)</f>
        <v>0</v>
      </c>
      <c r="BH224" s="231">
        <f>IF(O224="sníž. přenesená",K224,0)</f>
        <v>0</v>
      </c>
      <c r="BI224" s="231">
        <f>IF(O224="nulová",K224,0)</f>
        <v>0</v>
      </c>
      <c r="BJ224" s="18" t="s">
        <v>86</v>
      </c>
      <c r="BK224" s="231">
        <f>ROUND(P224*H224,2)</f>
        <v>0</v>
      </c>
      <c r="BL224" s="18" t="s">
        <v>129</v>
      </c>
      <c r="BM224" s="230" t="s">
        <v>872</v>
      </c>
    </row>
    <row r="225" s="1" customFormat="1">
      <c r="B225" s="39"/>
      <c r="C225" s="40"/>
      <c r="D225" s="232" t="s">
        <v>191</v>
      </c>
      <c r="E225" s="40"/>
      <c r="F225" s="233" t="s">
        <v>873</v>
      </c>
      <c r="G225" s="40"/>
      <c r="H225" s="40"/>
      <c r="I225" s="138"/>
      <c r="J225" s="138"/>
      <c r="K225" s="40"/>
      <c r="L225" s="40"/>
      <c r="M225" s="44"/>
      <c r="N225" s="234"/>
      <c r="O225" s="84"/>
      <c r="P225" s="84"/>
      <c r="Q225" s="84"/>
      <c r="R225" s="84"/>
      <c r="S225" s="84"/>
      <c r="T225" s="84"/>
      <c r="U225" s="84"/>
      <c r="V225" s="84"/>
      <c r="W225" s="84"/>
      <c r="X225" s="84"/>
      <c r="Y225" s="85"/>
      <c r="AT225" s="18" t="s">
        <v>191</v>
      </c>
      <c r="AU225" s="18" t="s">
        <v>88</v>
      </c>
    </row>
    <row r="226" s="1" customFormat="1">
      <c r="B226" s="39"/>
      <c r="C226" s="40"/>
      <c r="D226" s="232" t="s">
        <v>193</v>
      </c>
      <c r="E226" s="40"/>
      <c r="F226" s="235" t="s">
        <v>874</v>
      </c>
      <c r="G226" s="40"/>
      <c r="H226" s="40"/>
      <c r="I226" s="138"/>
      <c r="J226" s="138"/>
      <c r="K226" s="40"/>
      <c r="L226" s="40"/>
      <c r="M226" s="44"/>
      <c r="N226" s="234"/>
      <c r="O226" s="84"/>
      <c r="P226" s="84"/>
      <c r="Q226" s="84"/>
      <c r="R226" s="84"/>
      <c r="S226" s="84"/>
      <c r="T226" s="84"/>
      <c r="U226" s="84"/>
      <c r="V226" s="84"/>
      <c r="W226" s="84"/>
      <c r="X226" s="84"/>
      <c r="Y226" s="85"/>
      <c r="AT226" s="18" t="s">
        <v>193</v>
      </c>
      <c r="AU226" s="18" t="s">
        <v>88</v>
      </c>
    </row>
    <row r="227" s="12" customFormat="1">
      <c r="B227" s="236"/>
      <c r="C227" s="237"/>
      <c r="D227" s="232" t="s">
        <v>195</v>
      </c>
      <c r="E227" s="238" t="s">
        <v>20</v>
      </c>
      <c r="F227" s="239" t="s">
        <v>858</v>
      </c>
      <c r="G227" s="237"/>
      <c r="H227" s="240">
        <v>4.6820000000000004</v>
      </c>
      <c r="I227" s="241"/>
      <c r="J227" s="241"/>
      <c r="K227" s="237"/>
      <c r="L227" s="237"/>
      <c r="M227" s="242"/>
      <c r="N227" s="243"/>
      <c r="O227" s="244"/>
      <c r="P227" s="244"/>
      <c r="Q227" s="244"/>
      <c r="R227" s="244"/>
      <c r="S227" s="244"/>
      <c r="T227" s="244"/>
      <c r="U227" s="244"/>
      <c r="V227" s="244"/>
      <c r="W227" s="244"/>
      <c r="X227" s="244"/>
      <c r="Y227" s="245"/>
      <c r="AT227" s="246" t="s">
        <v>195</v>
      </c>
      <c r="AU227" s="246" t="s">
        <v>88</v>
      </c>
      <c r="AV227" s="12" t="s">
        <v>88</v>
      </c>
      <c r="AW227" s="12" t="s">
        <v>5</v>
      </c>
      <c r="AX227" s="12" t="s">
        <v>78</v>
      </c>
      <c r="AY227" s="246" t="s">
        <v>183</v>
      </c>
    </row>
    <row r="228" s="13" customFormat="1">
      <c r="B228" s="247"/>
      <c r="C228" s="248"/>
      <c r="D228" s="232" t="s">
        <v>195</v>
      </c>
      <c r="E228" s="249" t="s">
        <v>20</v>
      </c>
      <c r="F228" s="250" t="s">
        <v>197</v>
      </c>
      <c r="G228" s="248"/>
      <c r="H228" s="251">
        <v>4.6820000000000004</v>
      </c>
      <c r="I228" s="252"/>
      <c r="J228" s="252"/>
      <c r="K228" s="248"/>
      <c r="L228" s="248"/>
      <c r="M228" s="253"/>
      <c r="N228" s="254"/>
      <c r="O228" s="255"/>
      <c r="P228" s="255"/>
      <c r="Q228" s="255"/>
      <c r="R228" s="255"/>
      <c r="S228" s="255"/>
      <c r="T228" s="255"/>
      <c r="U228" s="255"/>
      <c r="V228" s="255"/>
      <c r="W228" s="255"/>
      <c r="X228" s="255"/>
      <c r="Y228" s="256"/>
      <c r="AT228" s="257" t="s">
        <v>195</v>
      </c>
      <c r="AU228" s="257" t="s">
        <v>88</v>
      </c>
      <c r="AV228" s="13" t="s">
        <v>129</v>
      </c>
      <c r="AW228" s="13" t="s">
        <v>5</v>
      </c>
      <c r="AX228" s="13" t="s">
        <v>86</v>
      </c>
      <c r="AY228" s="257" t="s">
        <v>183</v>
      </c>
    </row>
    <row r="229" s="1" customFormat="1" ht="24" customHeight="1">
      <c r="B229" s="39"/>
      <c r="C229" s="218" t="s">
        <v>353</v>
      </c>
      <c r="D229" s="218" t="s">
        <v>185</v>
      </c>
      <c r="E229" s="219" t="s">
        <v>875</v>
      </c>
      <c r="F229" s="220" t="s">
        <v>876</v>
      </c>
      <c r="G229" s="221" t="s">
        <v>416</v>
      </c>
      <c r="H229" s="222">
        <v>128.71799999999999</v>
      </c>
      <c r="I229" s="223"/>
      <c r="J229" s="223"/>
      <c r="K229" s="224">
        <f>ROUND(P229*H229,2)</f>
        <v>0</v>
      </c>
      <c r="L229" s="220" t="s">
        <v>189</v>
      </c>
      <c r="M229" s="44"/>
      <c r="N229" s="225" t="s">
        <v>20</v>
      </c>
      <c r="O229" s="226" t="s">
        <v>47</v>
      </c>
      <c r="P229" s="227">
        <f>I229+J229</f>
        <v>0</v>
      </c>
      <c r="Q229" s="227">
        <f>ROUND(I229*H229,2)</f>
        <v>0</v>
      </c>
      <c r="R229" s="227">
        <f>ROUND(J229*H229,2)</f>
        <v>0</v>
      </c>
      <c r="S229" s="84"/>
      <c r="T229" s="228">
        <f>S229*H229</f>
        <v>0</v>
      </c>
      <c r="U229" s="228">
        <v>0</v>
      </c>
      <c r="V229" s="228">
        <f>U229*H229</f>
        <v>0</v>
      </c>
      <c r="W229" s="228">
        <v>0</v>
      </c>
      <c r="X229" s="228">
        <f>W229*H229</f>
        <v>0</v>
      </c>
      <c r="Y229" s="229" t="s">
        <v>20</v>
      </c>
      <c r="AR229" s="230" t="s">
        <v>129</v>
      </c>
      <c r="AT229" s="230" t="s">
        <v>185</v>
      </c>
      <c r="AU229" s="230" t="s">
        <v>88</v>
      </c>
      <c r="AY229" s="18" t="s">
        <v>183</v>
      </c>
      <c r="BE229" s="231">
        <f>IF(O229="základní",K229,0)</f>
        <v>0</v>
      </c>
      <c r="BF229" s="231">
        <f>IF(O229="snížená",K229,0)</f>
        <v>0</v>
      </c>
      <c r="BG229" s="231">
        <f>IF(O229="zákl. přenesená",K229,0)</f>
        <v>0</v>
      </c>
      <c r="BH229" s="231">
        <f>IF(O229="sníž. přenesená",K229,0)</f>
        <v>0</v>
      </c>
      <c r="BI229" s="231">
        <f>IF(O229="nulová",K229,0)</f>
        <v>0</v>
      </c>
      <c r="BJ229" s="18" t="s">
        <v>86</v>
      </c>
      <c r="BK229" s="231">
        <f>ROUND(P229*H229,2)</f>
        <v>0</v>
      </c>
      <c r="BL229" s="18" t="s">
        <v>129</v>
      </c>
      <c r="BM229" s="230" t="s">
        <v>877</v>
      </c>
    </row>
    <row r="230" s="1" customFormat="1">
      <c r="B230" s="39"/>
      <c r="C230" s="40"/>
      <c r="D230" s="232" t="s">
        <v>191</v>
      </c>
      <c r="E230" s="40"/>
      <c r="F230" s="233" t="s">
        <v>878</v>
      </c>
      <c r="G230" s="40"/>
      <c r="H230" s="40"/>
      <c r="I230" s="138"/>
      <c r="J230" s="138"/>
      <c r="K230" s="40"/>
      <c r="L230" s="40"/>
      <c r="M230" s="44"/>
      <c r="N230" s="234"/>
      <c r="O230" s="84"/>
      <c r="P230" s="84"/>
      <c r="Q230" s="84"/>
      <c r="R230" s="84"/>
      <c r="S230" s="84"/>
      <c r="T230" s="84"/>
      <c r="U230" s="84"/>
      <c r="V230" s="84"/>
      <c r="W230" s="84"/>
      <c r="X230" s="84"/>
      <c r="Y230" s="85"/>
      <c r="AT230" s="18" t="s">
        <v>191</v>
      </c>
      <c r="AU230" s="18" t="s">
        <v>88</v>
      </c>
    </row>
    <row r="231" s="1" customFormat="1">
      <c r="B231" s="39"/>
      <c r="C231" s="40"/>
      <c r="D231" s="232" t="s">
        <v>193</v>
      </c>
      <c r="E231" s="40"/>
      <c r="F231" s="235" t="s">
        <v>879</v>
      </c>
      <c r="G231" s="40"/>
      <c r="H231" s="40"/>
      <c r="I231" s="138"/>
      <c r="J231" s="138"/>
      <c r="K231" s="40"/>
      <c r="L231" s="40"/>
      <c r="M231" s="44"/>
      <c r="N231" s="234"/>
      <c r="O231" s="84"/>
      <c r="P231" s="84"/>
      <c r="Q231" s="84"/>
      <c r="R231" s="84"/>
      <c r="S231" s="84"/>
      <c r="T231" s="84"/>
      <c r="U231" s="84"/>
      <c r="V231" s="84"/>
      <c r="W231" s="84"/>
      <c r="X231" s="84"/>
      <c r="Y231" s="85"/>
      <c r="AT231" s="18" t="s">
        <v>193</v>
      </c>
      <c r="AU231" s="18" t="s">
        <v>88</v>
      </c>
    </row>
    <row r="232" s="1" customFormat="1">
      <c r="B232" s="39"/>
      <c r="C232" s="40"/>
      <c r="D232" s="232" t="s">
        <v>419</v>
      </c>
      <c r="E232" s="40"/>
      <c r="F232" s="235" t="s">
        <v>880</v>
      </c>
      <c r="G232" s="40"/>
      <c r="H232" s="40"/>
      <c r="I232" s="138"/>
      <c r="J232" s="138"/>
      <c r="K232" s="40"/>
      <c r="L232" s="40"/>
      <c r="M232" s="44"/>
      <c r="N232" s="234"/>
      <c r="O232" s="84"/>
      <c r="P232" s="84"/>
      <c r="Q232" s="84"/>
      <c r="R232" s="84"/>
      <c r="S232" s="84"/>
      <c r="T232" s="84"/>
      <c r="U232" s="84"/>
      <c r="V232" s="84"/>
      <c r="W232" s="84"/>
      <c r="X232" s="84"/>
      <c r="Y232" s="85"/>
      <c r="AT232" s="18" t="s">
        <v>419</v>
      </c>
      <c r="AU232" s="18" t="s">
        <v>88</v>
      </c>
    </row>
    <row r="233" s="12" customFormat="1">
      <c r="B233" s="236"/>
      <c r="C233" s="237"/>
      <c r="D233" s="232" t="s">
        <v>195</v>
      </c>
      <c r="E233" s="238" t="s">
        <v>20</v>
      </c>
      <c r="F233" s="239" t="s">
        <v>881</v>
      </c>
      <c r="G233" s="237"/>
      <c r="H233" s="240">
        <v>128.71799999999999</v>
      </c>
      <c r="I233" s="241"/>
      <c r="J233" s="241"/>
      <c r="K233" s="237"/>
      <c r="L233" s="237"/>
      <c r="M233" s="242"/>
      <c r="N233" s="243"/>
      <c r="O233" s="244"/>
      <c r="P233" s="244"/>
      <c r="Q233" s="244"/>
      <c r="R233" s="244"/>
      <c r="S233" s="244"/>
      <c r="T233" s="244"/>
      <c r="U233" s="244"/>
      <c r="V233" s="244"/>
      <c r="W233" s="244"/>
      <c r="X233" s="244"/>
      <c r="Y233" s="245"/>
      <c r="AT233" s="246" t="s">
        <v>195</v>
      </c>
      <c r="AU233" s="246" t="s">
        <v>88</v>
      </c>
      <c r="AV233" s="12" t="s">
        <v>88</v>
      </c>
      <c r="AW233" s="12" t="s">
        <v>5</v>
      </c>
      <c r="AX233" s="12" t="s">
        <v>78</v>
      </c>
      <c r="AY233" s="246" t="s">
        <v>183</v>
      </c>
    </row>
    <row r="234" s="13" customFormat="1">
      <c r="B234" s="247"/>
      <c r="C234" s="248"/>
      <c r="D234" s="232" t="s">
        <v>195</v>
      </c>
      <c r="E234" s="249" t="s">
        <v>20</v>
      </c>
      <c r="F234" s="250" t="s">
        <v>197</v>
      </c>
      <c r="G234" s="248"/>
      <c r="H234" s="251">
        <v>128.71799999999999</v>
      </c>
      <c r="I234" s="252"/>
      <c r="J234" s="252"/>
      <c r="K234" s="248"/>
      <c r="L234" s="248"/>
      <c r="M234" s="253"/>
      <c r="N234" s="254"/>
      <c r="O234" s="255"/>
      <c r="P234" s="255"/>
      <c r="Q234" s="255"/>
      <c r="R234" s="255"/>
      <c r="S234" s="255"/>
      <c r="T234" s="255"/>
      <c r="U234" s="255"/>
      <c r="V234" s="255"/>
      <c r="W234" s="255"/>
      <c r="X234" s="255"/>
      <c r="Y234" s="256"/>
      <c r="AT234" s="257" t="s">
        <v>195</v>
      </c>
      <c r="AU234" s="257" t="s">
        <v>88</v>
      </c>
      <c r="AV234" s="13" t="s">
        <v>129</v>
      </c>
      <c r="AW234" s="13" t="s">
        <v>5</v>
      </c>
      <c r="AX234" s="13" t="s">
        <v>86</v>
      </c>
      <c r="AY234" s="257" t="s">
        <v>183</v>
      </c>
    </row>
    <row r="235" s="1" customFormat="1" ht="24" customHeight="1">
      <c r="B235" s="39"/>
      <c r="C235" s="218" t="s">
        <v>358</v>
      </c>
      <c r="D235" s="218" t="s">
        <v>185</v>
      </c>
      <c r="E235" s="219" t="s">
        <v>359</v>
      </c>
      <c r="F235" s="220" t="s">
        <v>360</v>
      </c>
      <c r="G235" s="221" t="s">
        <v>188</v>
      </c>
      <c r="H235" s="222">
        <v>0.014999999999999999</v>
      </c>
      <c r="I235" s="223"/>
      <c r="J235" s="223"/>
      <c r="K235" s="224">
        <f>ROUND(P235*H235,2)</f>
        <v>0</v>
      </c>
      <c r="L235" s="220" t="s">
        <v>189</v>
      </c>
      <c r="M235" s="44"/>
      <c r="N235" s="225" t="s">
        <v>20</v>
      </c>
      <c r="O235" s="226" t="s">
        <v>47</v>
      </c>
      <c r="P235" s="227">
        <f>I235+J235</f>
        <v>0</v>
      </c>
      <c r="Q235" s="227">
        <f>ROUND(I235*H235,2)</f>
        <v>0</v>
      </c>
      <c r="R235" s="227">
        <f>ROUND(J235*H235,2)</f>
        <v>0</v>
      </c>
      <c r="S235" s="84"/>
      <c r="T235" s="228">
        <f>S235*H235</f>
        <v>0</v>
      </c>
      <c r="U235" s="228">
        <v>0</v>
      </c>
      <c r="V235" s="228">
        <f>U235*H235</f>
        <v>0</v>
      </c>
      <c r="W235" s="228">
        <v>0</v>
      </c>
      <c r="X235" s="228">
        <f>W235*H235</f>
        <v>0</v>
      </c>
      <c r="Y235" s="229" t="s">
        <v>20</v>
      </c>
      <c r="AR235" s="230" t="s">
        <v>129</v>
      </c>
      <c r="AT235" s="230" t="s">
        <v>185</v>
      </c>
      <c r="AU235" s="230" t="s">
        <v>88</v>
      </c>
      <c r="AY235" s="18" t="s">
        <v>183</v>
      </c>
      <c r="BE235" s="231">
        <f>IF(O235="základní",K235,0)</f>
        <v>0</v>
      </c>
      <c r="BF235" s="231">
        <f>IF(O235="snížená",K235,0)</f>
        <v>0</v>
      </c>
      <c r="BG235" s="231">
        <f>IF(O235="zákl. přenesená",K235,0)</f>
        <v>0</v>
      </c>
      <c r="BH235" s="231">
        <f>IF(O235="sníž. přenesená",K235,0)</f>
        <v>0</v>
      </c>
      <c r="BI235" s="231">
        <f>IF(O235="nulová",K235,0)</f>
        <v>0</v>
      </c>
      <c r="BJ235" s="18" t="s">
        <v>86</v>
      </c>
      <c r="BK235" s="231">
        <f>ROUND(P235*H235,2)</f>
        <v>0</v>
      </c>
      <c r="BL235" s="18" t="s">
        <v>129</v>
      </c>
      <c r="BM235" s="230" t="s">
        <v>882</v>
      </c>
    </row>
    <row r="236" s="1" customFormat="1">
      <c r="B236" s="39"/>
      <c r="C236" s="40"/>
      <c r="D236" s="232" t="s">
        <v>191</v>
      </c>
      <c r="E236" s="40"/>
      <c r="F236" s="233" t="s">
        <v>362</v>
      </c>
      <c r="G236" s="40"/>
      <c r="H236" s="40"/>
      <c r="I236" s="138"/>
      <c r="J236" s="138"/>
      <c r="K236" s="40"/>
      <c r="L236" s="40"/>
      <c r="M236" s="44"/>
      <c r="N236" s="234"/>
      <c r="O236" s="84"/>
      <c r="P236" s="84"/>
      <c r="Q236" s="84"/>
      <c r="R236" s="84"/>
      <c r="S236" s="84"/>
      <c r="T236" s="84"/>
      <c r="U236" s="84"/>
      <c r="V236" s="84"/>
      <c r="W236" s="84"/>
      <c r="X236" s="84"/>
      <c r="Y236" s="85"/>
      <c r="AT236" s="18" t="s">
        <v>191</v>
      </c>
      <c r="AU236" s="18" t="s">
        <v>88</v>
      </c>
    </row>
    <row r="237" s="1" customFormat="1">
      <c r="B237" s="39"/>
      <c r="C237" s="40"/>
      <c r="D237" s="232" t="s">
        <v>193</v>
      </c>
      <c r="E237" s="40"/>
      <c r="F237" s="235" t="s">
        <v>363</v>
      </c>
      <c r="G237" s="40"/>
      <c r="H237" s="40"/>
      <c r="I237" s="138"/>
      <c r="J237" s="138"/>
      <c r="K237" s="40"/>
      <c r="L237" s="40"/>
      <c r="M237" s="44"/>
      <c r="N237" s="234"/>
      <c r="O237" s="84"/>
      <c r="P237" s="84"/>
      <c r="Q237" s="84"/>
      <c r="R237" s="84"/>
      <c r="S237" s="84"/>
      <c r="T237" s="84"/>
      <c r="U237" s="84"/>
      <c r="V237" s="84"/>
      <c r="W237" s="84"/>
      <c r="X237" s="84"/>
      <c r="Y237" s="85"/>
      <c r="AT237" s="18" t="s">
        <v>193</v>
      </c>
      <c r="AU237" s="18" t="s">
        <v>88</v>
      </c>
    </row>
    <row r="238" s="12" customFormat="1">
      <c r="B238" s="236"/>
      <c r="C238" s="237"/>
      <c r="D238" s="232" t="s">
        <v>195</v>
      </c>
      <c r="E238" s="238" t="s">
        <v>20</v>
      </c>
      <c r="F238" s="239" t="s">
        <v>142</v>
      </c>
      <c r="G238" s="237"/>
      <c r="H238" s="240">
        <v>0.014999999999999999</v>
      </c>
      <c r="I238" s="241"/>
      <c r="J238" s="241"/>
      <c r="K238" s="237"/>
      <c r="L238" s="237"/>
      <c r="M238" s="242"/>
      <c r="N238" s="243"/>
      <c r="O238" s="244"/>
      <c r="P238" s="244"/>
      <c r="Q238" s="244"/>
      <c r="R238" s="244"/>
      <c r="S238" s="244"/>
      <c r="T238" s="244"/>
      <c r="U238" s="244"/>
      <c r="V238" s="244"/>
      <c r="W238" s="244"/>
      <c r="X238" s="244"/>
      <c r="Y238" s="245"/>
      <c r="AT238" s="246" t="s">
        <v>195</v>
      </c>
      <c r="AU238" s="246" t="s">
        <v>88</v>
      </c>
      <c r="AV238" s="12" t="s">
        <v>88</v>
      </c>
      <c r="AW238" s="12" t="s">
        <v>5</v>
      </c>
      <c r="AX238" s="12" t="s">
        <v>78</v>
      </c>
      <c r="AY238" s="246" t="s">
        <v>183</v>
      </c>
    </row>
    <row r="239" s="13" customFormat="1">
      <c r="B239" s="247"/>
      <c r="C239" s="248"/>
      <c r="D239" s="232" t="s">
        <v>195</v>
      </c>
      <c r="E239" s="249" t="s">
        <v>20</v>
      </c>
      <c r="F239" s="250" t="s">
        <v>197</v>
      </c>
      <c r="G239" s="248"/>
      <c r="H239" s="251">
        <v>0.014999999999999999</v>
      </c>
      <c r="I239" s="252"/>
      <c r="J239" s="252"/>
      <c r="K239" s="248"/>
      <c r="L239" s="248"/>
      <c r="M239" s="253"/>
      <c r="N239" s="254"/>
      <c r="O239" s="255"/>
      <c r="P239" s="255"/>
      <c r="Q239" s="255"/>
      <c r="R239" s="255"/>
      <c r="S239" s="255"/>
      <c r="T239" s="255"/>
      <c r="U239" s="255"/>
      <c r="V239" s="255"/>
      <c r="W239" s="255"/>
      <c r="X239" s="255"/>
      <c r="Y239" s="256"/>
      <c r="AT239" s="257" t="s">
        <v>195</v>
      </c>
      <c r="AU239" s="257" t="s">
        <v>88</v>
      </c>
      <c r="AV239" s="13" t="s">
        <v>129</v>
      </c>
      <c r="AW239" s="13" t="s">
        <v>5</v>
      </c>
      <c r="AX239" s="13" t="s">
        <v>86</v>
      </c>
      <c r="AY239" s="257" t="s">
        <v>183</v>
      </c>
    </row>
    <row r="240" s="1" customFormat="1" ht="24" customHeight="1">
      <c r="B240" s="39"/>
      <c r="C240" s="218" t="s">
        <v>364</v>
      </c>
      <c r="D240" s="294" t="s">
        <v>185</v>
      </c>
      <c r="E240" s="219" t="s">
        <v>365</v>
      </c>
      <c r="F240" s="220" t="s">
        <v>366</v>
      </c>
      <c r="G240" s="221" t="s">
        <v>367</v>
      </c>
      <c r="H240" s="222">
        <v>48.75</v>
      </c>
      <c r="I240" s="223"/>
      <c r="J240" s="223"/>
      <c r="K240" s="224">
        <f>ROUND(P240*H240,2)</f>
        <v>0</v>
      </c>
      <c r="L240" s="220" t="s">
        <v>189</v>
      </c>
      <c r="M240" s="44"/>
      <c r="N240" s="225" t="s">
        <v>20</v>
      </c>
      <c r="O240" s="226" t="s">
        <v>47</v>
      </c>
      <c r="P240" s="227">
        <f>I240+J240</f>
        <v>0</v>
      </c>
      <c r="Q240" s="227">
        <f>ROUND(I240*H240,2)</f>
        <v>0</v>
      </c>
      <c r="R240" s="227">
        <f>ROUND(J240*H240,2)</f>
        <v>0</v>
      </c>
      <c r="S240" s="84"/>
      <c r="T240" s="228">
        <f>S240*H240</f>
        <v>0</v>
      </c>
      <c r="U240" s="228">
        <v>0</v>
      </c>
      <c r="V240" s="228">
        <f>U240*H240</f>
        <v>0</v>
      </c>
      <c r="W240" s="228">
        <v>0</v>
      </c>
      <c r="X240" s="228">
        <f>W240*H240</f>
        <v>0</v>
      </c>
      <c r="Y240" s="229" t="s">
        <v>20</v>
      </c>
      <c r="AR240" s="230" t="s">
        <v>129</v>
      </c>
      <c r="AT240" s="230" t="s">
        <v>185</v>
      </c>
      <c r="AU240" s="230" t="s">
        <v>88</v>
      </c>
      <c r="AY240" s="18" t="s">
        <v>183</v>
      </c>
      <c r="BE240" s="231">
        <f>IF(O240="základní",K240,0)</f>
        <v>0</v>
      </c>
      <c r="BF240" s="231">
        <f>IF(O240="snížená",K240,0)</f>
        <v>0</v>
      </c>
      <c r="BG240" s="231">
        <f>IF(O240="zákl. přenesená",K240,0)</f>
        <v>0</v>
      </c>
      <c r="BH240" s="231">
        <f>IF(O240="sníž. přenesená",K240,0)</f>
        <v>0</v>
      </c>
      <c r="BI240" s="231">
        <f>IF(O240="nulová",K240,0)</f>
        <v>0</v>
      </c>
      <c r="BJ240" s="18" t="s">
        <v>86</v>
      </c>
      <c r="BK240" s="231">
        <f>ROUND(P240*H240,2)</f>
        <v>0</v>
      </c>
      <c r="BL240" s="18" t="s">
        <v>129</v>
      </c>
      <c r="BM240" s="230" t="s">
        <v>368</v>
      </c>
    </row>
    <row r="241" s="1" customFormat="1">
      <c r="B241" s="39"/>
      <c r="C241" s="40"/>
      <c r="D241" s="232" t="s">
        <v>191</v>
      </c>
      <c r="E241" s="40"/>
      <c r="F241" s="233" t="s">
        <v>369</v>
      </c>
      <c r="G241" s="40"/>
      <c r="H241" s="40"/>
      <c r="I241" s="138"/>
      <c r="J241" s="138"/>
      <c r="K241" s="40"/>
      <c r="L241" s="40"/>
      <c r="M241" s="44"/>
      <c r="N241" s="234"/>
      <c r="O241" s="84"/>
      <c r="P241" s="84"/>
      <c r="Q241" s="84"/>
      <c r="R241" s="84"/>
      <c r="S241" s="84"/>
      <c r="T241" s="84"/>
      <c r="U241" s="84"/>
      <c r="V241" s="84"/>
      <c r="W241" s="84"/>
      <c r="X241" s="84"/>
      <c r="Y241" s="85"/>
      <c r="AT241" s="18" t="s">
        <v>191</v>
      </c>
      <c r="AU241" s="18" t="s">
        <v>88</v>
      </c>
    </row>
    <row r="242" s="1" customFormat="1">
      <c r="B242" s="39"/>
      <c r="C242" s="40"/>
      <c r="D242" s="232" t="s">
        <v>193</v>
      </c>
      <c r="E242" s="40"/>
      <c r="F242" s="235" t="s">
        <v>370</v>
      </c>
      <c r="G242" s="40"/>
      <c r="H242" s="40"/>
      <c r="I242" s="138"/>
      <c r="J242" s="138"/>
      <c r="K242" s="40"/>
      <c r="L242" s="40"/>
      <c r="M242" s="44"/>
      <c r="N242" s="234"/>
      <c r="O242" s="84"/>
      <c r="P242" s="84"/>
      <c r="Q242" s="84"/>
      <c r="R242" s="84"/>
      <c r="S242" s="84"/>
      <c r="T242" s="84"/>
      <c r="U242" s="84"/>
      <c r="V242" s="84"/>
      <c r="W242" s="84"/>
      <c r="X242" s="84"/>
      <c r="Y242" s="85"/>
      <c r="AT242" s="18" t="s">
        <v>193</v>
      </c>
      <c r="AU242" s="18" t="s">
        <v>88</v>
      </c>
    </row>
    <row r="243" s="12" customFormat="1">
      <c r="B243" s="236"/>
      <c r="C243" s="237"/>
      <c r="D243" s="232" t="s">
        <v>195</v>
      </c>
      <c r="E243" s="238" t="s">
        <v>20</v>
      </c>
      <c r="F243" s="239" t="s">
        <v>144</v>
      </c>
      <c r="G243" s="237"/>
      <c r="H243" s="240">
        <v>48.75</v>
      </c>
      <c r="I243" s="241"/>
      <c r="J243" s="241"/>
      <c r="K243" s="237"/>
      <c r="L243" s="237"/>
      <c r="M243" s="242"/>
      <c r="N243" s="243"/>
      <c r="O243" s="244"/>
      <c r="P243" s="244"/>
      <c r="Q243" s="244"/>
      <c r="R243" s="244"/>
      <c r="S243" s="244"/>
      <c r="T243" s="244"/>
      <c r="U243" s="244"/>
      <c r="V243" s="244"/>
      <c r="W243" s="244"/>
      <c r="X243" s="244"/>
      <c r="Y243" s="245"/>
      <c r="AT243" s="246" t="s">
        <v>195</v>
      </c>
      <c r="AU243" s="246" t="s">
        <v>88</v>
      </c>
      <c r="AV243" s="12" t="s">
        <v>88</v>
      </c>
      <c r="AW243" s="12" t="s">
        <v>5</v>
      </c>
      <c r="AX243" s="12" t="s">
        <v>78</v>
      </c>
      <c r="AY243" s="246" t="s">
        <v>183</v>
      </c>
    </row>
    <row r="244" s="13" customFormat="1">
      <c r="B244" s="247"/>
      <c r="C244" s="248"/>
      <c r="D244" s="232" t="s">
        <v>195</v>
      </c>
      <c r="E244" s="249" t="s">
        <v>20</v>
      </c>
      <c r="F244" s="250" t="s">
        <v>197</v>
      </c>
      <c r="G244" s="248"/>
      <c r="H244" s="251">
        <v>48.75</v>
      </c>
      <c r="I244" s="252"/>
      <c r="J244" s="252"/>
      <c r="K244" s="248"/>
      <c r="L244" s="248"/>
      <c r="M244" s="253"/>
      <c r="N244" s="254"/>
      <c r="O244" s="255"/>
      <c r="P244" s="255"/>
      <c r="Q244" s="255"/>
      <c r="R244" s="255"/>
      <c r="S244" s="255"/>
      <c r="T244" s="255"/>
      <c r="U244" s="255"/>
      <c r="V244" s="255"/>
      <c r="W244" s="255"/>
      <c r="X244" s="255"/>
      <c r="Y244" s="256"/>
      <c r="AT244" s="257" t="s">
        <v>195</v>
      </c>
      <c r="AU244" s="257" t="s">
        <v>88</v>
      </c>
      <c r="AV244" s="13" t="s">
        <v>129</v>
      </c>
      <c r="AW244" s="13" t="s">
        <v>5</v>
      </c>
      <c r="AX244" s="13" t="s">
        <v>86</v>
      </c>
      <c r="AY244" s="257" t="s">
        <v>183</v>
      </c>
    </row>
    <row r="245" s="1" customFormat="1" ht="24" customHeight="1">
      <c r="B245" s="39"/>
      <c r="C245" s="282" t="s">
        <v>371</v>
      </c>
      <c r="D245" s="283" t="s">
        <v>372</v>
      </c>
      <c r="E245" s="284" t="s">
        <v>373</v>
      </c>
      <c r="F245" s="285" t="s">
        <v>374</v>
      </c>
      <c r="G245" s="286" t="s">
        <v>375</v>
      </c>
      <c r="H245" s="287">
        <v>0.73099999999999998</v>
      </c>
      <c r="I245" s="288"/>
      <c r="J245" s="289"/>
      <c r="K245" s="290">
        <f>ROUND(P245*H245,2)</f>
        <v>0</v>
      </c>
      <c r="L245" s="285" t="s">
        <v>189</v>
      </c>
      <c r="M245" s="291"/>
      <c r="N245" s="292" t="s">
        <v>20</v>
      </c>
      <c r="O245" s="226" t="s">
        <v>47</v>
      </c>
      <c r="P245" s="227">
        <f>I245+J245</f>
        <v>0</v>
      </c>
      <c r="Q245" s="227">
        <f>ROUND(I245*H245,2)</f>
        <v>0</v>
      </c>
      <c r="R245" s="227">
        <f>ROUND(J245*H245,2)</f>
        <v>0</v>
      </c>
      <c r="S245" s="84"/>
      <c r="T245" s="228">
        <f>S245*H245</f>
        <v>0</v>
      </c>
      <c r="U245" s="228">
        <v>0.001</v>
      </c>
      <c r="V245" s="228">
        <f>U245*H245</f>
        <v>0.00073099999999999999</v>
      </c>
      <c r="W245" s="228">
        <v>0</v>
      </c>
      <c r="X245" s="228">
        <f>W245*H245</f>
        <v>0</v>
      </c>
      <c r="Y245" s="229" t="s">
        <v>20</v>
      </c>
      <c r="AR245" s="230" t="s">
        <v>236</v>
      </c>
      <c r="AT245" s="230" t="s">
        <v>372</v>
      </c>
      <c r="AU245" s="230" t="s">
        <v>88</v>
      </c>
      <c r="AY245" s="18" t="s">
        <v>183</v>
      </c>
      <c r="BE245" s="231">
        <f>IF(O245="základní",K245,0)</f>
        <v>0</v>
      </c>
      <c r="BF245" s="231">
        <f>IF(O245="snížená",K245,0)</f>
        <v>0</v>
      </c>
      <c r="BG245" s="231">
        <f>IF(O245="zákl. přenesená",K245,0)</f>
        <v>0</v>
      </c>
      <c r="BH245" s="231">
        <f>IF(O245="sníž. přenesená",K245,0)</f>
        <v>0</v>
      </c>
      <c r="BI245" s="231">
        <f>IF(O245="nulová",K245,0)</f>
        <v>0</v>
      </c>
      <c r="BJ245" s="18" t="s">
        <v>86</v>
      </c>
      <c r="BK245" s="231">
        <f>ROUND(P245*H245,2)</f>
        <v>0</v>
      </c>
      <c r="BL245" s="18" t="s">
        <v>129</v>
      </c>
      <c r="BM245" s="230" t="s">
        <v>376</v>
      </c>
    </row>
    <row r="246" s="1" customFormat="1">
      <c r="B246" s="39"/>
      <c r="C246" s="40"/>
      <c r="D246" s="232" t="s">
        <v>191</v>
      </c>
      <c r="E246" s="40"/>
      <c r="F246" s="233" t="s">
        <v>374</v>
      </c>
      <c r="G246" s="40"/>
      <c r="H246" s="40"/>
      <c r="I246" s="138"/>
      <c r="J246" s="138"/>
      <c r="K246" s="40"/>
      <c r="L246" s="40"/>
      <c r="M246" s="44"/>
      <c r="N246" s="234"/>
      <c r="O246" s="84"/>
      <c r="P246" s="84"/>
      <c r="Q246" s="84"/>
      <c r="R246" s="84"/>
      <c r="S246" s="84"/>
      <c r="T246" s="84"/>
      <c r="U246" s="84"/>
      <c r="V246" s="84"/>
      <c r="W246" s="84"/>
      <c r="X246" s="84"/>
      <c r="Y246" s="85"/>
      <c r="AT246" s="18" t="s">
        <v>191</v>
      </c>
      <c r="AU246" s="18" t="s">
        <v>88</v>
      </c>
    </row>
    <row r="247" s="12" customFormat="1">
      <c r="B247" s="236"/>
      <c r="C247" s="237"/>
      <c r="D247" s="232" t="s">
        <v>195</v>
      </c>
      <c r="E247" s="237"/>
      <c r="F247" s="239" t="s">
        <v>883</v>
      </c>
      <c r="G247" s="237"/>
      <c r="H247" s="240">
        <v>0.73099999999999998</v>
      </c>
      <c r="I247" s="241"/>
      <c r="J247" s="241"/>
      <c r="K247" s="237"/>
      <c r="L247" s="237"/>
      <c r="M247" s="242"/>
      <c r="N247" s="243"/>
      <c r="O247" s="244"/>
      <c r="P247" s="244"/>
      <c r="Q247" s="244"/>
      <c r="R247" s="244"/>
      <c r="S247" s="244"/>
      <c r="T247" s="244"/>
      <c r="U247" s="244"/>
      <c r="V247" s="244"/>
      <c r="W247" s="244"/>
      <c r="X247" s="244"/>
      <c r="Y247" s="245"/>
      <c r="AT247" s="246" t="s">
        <v>195</v>
      </c>
      <c r="AU247" s="246" t="s">
        <v>88</v>
      </c>
      <c r="AV247" s="12" t="s">
        <v>88</v>
      </c>
      <c r="AW247" s="12" t="s">
        <v>4</v>
      </c>
      <c r="AX247" s="12" t="s">
        <v>86</v>
      </c>
      <c r="AY247" s="246" t="s">
        <v>183</v>
      </c>
    </row>
    <row r="248" s="1" customFormat="1" ht="24" customHeight="1">
      <c r="B248" s="39"/>
      <c r="C248" s="218" t="s">
        <v>378</v>
      </c>
      <c r="D248" s="294" t="s">
        <v>185</v>
      </c>
      <c r="E248" s="219" t="s">
        <v>379</v>
      </c>
      <c r="F248" s="220" t="s">
        <v>380</v>
      </c>
      <c r="G248" s="221" t="s">
        <v>367</v>
      </c>
      <c r="H248" s="222">
        <v>36</v>
      </c>
      <c r="I248" s="223"/>
      <c r="J248" s="223"/>
      <c r="K248" s="224">
        <f>ROUND(P248*H248,2)</f>
        <v>0</v>
      </c>
      <c r="L248" s="220" t="s">
        <v>189</v>
      </c>
      <c r="M248" s="44"/>
      <c r="N248" s="225" t="s">
        <v>20</v>
      </c>
      <c r="O248" s="226" t="s">
        <v>47</v>
      </c>
      <c r="P248" s="227">
        <f>I248+J248</f>
        <v>0</v>
      </c>
      <c r="Q248" s="227">
        <f>ROUND(I248*H248,2)</f>
        <v>0</v>
      </c>
      <c r="R248" s="227">
        <f>ROUND(J248*H248,2)</f>
        <v>0</v>
      </c>
      <c r="S248" s="84"/>
      <c r="T248" s="228">
        <f>S248*H248</f>
        <v>0</v>
      </c>
      <c r="U248" s="228">
        <v>0</v>
      </c>
      <c r="V248" s="228">
        <f>U248*H248</f>
        <v>0</v>
      </c>
      <c r="W248" s="228">
        <v>0</v>
      </c>
      <c r="X248" s="228">
        <f>W248*H248</f>
        <v>0</v>
      </c>
      <c r="Y248" s="229" t="s">
        <v>20</v>
      </c>
      <c r="AR248" s="230" t="s">
        <v>129</v>
      </c>
      <c r="AT248" s="230" t="s">
        <v>185</v>
      </c>
      <c r="AU248" s="230" t="s">
        <v>88</v>
      </c>
      <c r="AY248" s="18" t="s">
        <v>183</v>
      </c>
      <c r="BE248" s="231">
        <f>IF(O248="základní",K248,0)</f>
        <v>0</v>
      </c>
      <c r="BF248" s="231">
        <f>IF(O248="snížená",K248,0)</f>
        <v>0</v>
      </c>
      <c r="BG248" s="231">
        <f>IF(O248="zákl. přenesená",K248,0)</f>
        <v>0</v>
      </c>
      <c r="BH248" s="231">
        <f>IF(O248="sníž. přenesená",K248,0)</f>
        <v>0</v>
      </c>
      <c r="BI248" s="231">
        <f>IF(O248="nulová",K248,0)</f>
        <v>0</v>
      </c>
      <c r="BJ248" s="18" t="s">
        <v>86</v>
      </c>
      <c r="BK248" s="231">
        <f>ROUND(P248*H248,2)</f>
        <v>0</v>
      </c>
      <c r="BL248" s="18" t="s">
        <v>129</v>
      </c>
      <c r="BM248" s="230" t="s">
        <v>381</v>
      </c>
    </row>
    <row r="249" s="1" customFormat="1">
      <c r="B249" s="39"/>
      <c r="C249" s="40"/>
      <c r="D249" s="232" t="s">
        <v>191</v>
      </c>
      <c r="E249" s="40"/>
      <c r="F249" s="233" t="s">
        <v>382</v>
      </c>
      <c r="G249" s="40"/>
      <c r="H249" s="40"/>
      <c r="I249" s="138"/>
      <c r="J249" s="138"/>
      <c r="K249" s="40"/>
      <c r="L249" s="40"/>
      <c r="M249" s="44"/>
      <c r="N249" s="234"/>
      <c r="O249" s="84"/>
      <c r="P249" s="84"/>
      <c r="Q249" s="84"/>
      <c r="R249" s="84"/>
      <c r="S249" s="84"/>
      <c r="T249" s="84"/>
      <c r="U249" s="84"/>
      <c r="V249" s="84"/>
      <c r="W249" s="84"/>
      <c r="X249" s="84"/>
      <c r="Y249" s="85"/>
      <c r="AT249" s="18" t="s">
        <v>191</v>
      </c>
      <c r="AU249" s="18" t="s">
        <v>88</v>
      </c>
    </row>
    <row r="250" s="1" customFormat="1">
      <c r="B250" s="39"/>
      <c r="C250" s="40"/>
      <c r="D250" s="232" t="s">
        <v>193</v>
      </c>
      <c r="E250" s="40"/>
      <c r="F250" s="235" t="s">
        <v>370</v>
      </c>
      <c r="G250" s="40"/>
      <c r="H250" s="40"/>
      <c r="I250" s="138"/>
      <c r="J250" s="138"/>
      <c r="K250" s="40"/>
      <c r="L250" s="40"/>
      <c r="M250" s="44"/>
      <c r="N250" s="234"/>
      <c r="O250" s="84"/>
      <c r="P250" s="84"/>
      <c r="Q250" s="84"/>
      <c r="R250" s="84"/>
      <c r="S250" s="84"/>
      <c r="T250" s="84"/>
      <c r="U250" s="84"/>
      <c r="V250" s="84"/>
      <c r="W250" s="84"/>
      <c r="X250" s="84"/>
      <c r="Y250" s="85"/>
      <c r="AT250" s="18" t="s">
        <v>193</v>
      </c>
      <c r="AU250" s="18" t="s">
        <v>88</v>
      </c>
    </row>
    <row r="251" s="12" customFormat="1">
      <c r="B251" s="236"/>
      <c r="C251" s="237"/>
      <c r="D251" s="232" t="s">
        <v>195</v>
      </c>
      <c r="E251" s="238" t="s">
        <v>20</v>
      </c>
      <c r="F251" s="239" t="s">
        <v>884</v>
      </c>
      <c r="G251" s="237"/>
      <c r="H251" s="240">
        <v>36</v>
      </c>
      <c r="I251" s="241"/>
      <c r="J251" s="241"/>
      <c r="K251" s="237"/>
      <c r="L251" s="237"/>
      <c r="M251" s="242"/>
      <c r="N251" s="243"/>
      <c r="O251" s="244"/>
      <c r="P251" s="244"/>
      <c r="Q251" s="244"/>
      <c r="R251" s="244"/>
      <c r="S251" s="244"/>
      <c r="T251" s="244"/>
      <c r="U251" s="244"/>
      <c r="V251" s="244"/>
      <c r="W251" s="244"/>
      <c r="X251" s="244"/>
      <c r="Y251" s="245"/>
      <c r="AT251" s="246" t="s">
        <v>195</v>
      </c>
      <c r="AU251" s="246" t="s">
        <v>88</v>
      </c>
      <c r="AV251" s="12" t="s">
        <v>88</v>
      </c>
      <c r="AW251" s="12" t="s">
        <v>5</v>
      </c>
      <c r="AX251" s="12" t="s">
        <v>78</v>
      </c>
      <c r="AY251" s="246" t="s">
        <v>183</v>
      </c>
    </row>
    <row r="252" s="13" customFormat="1">
      <c r="B252" s="247"/>
      <c r="C252" s="248"/>
      <c r="D252" s="232" t="s">
        <v>195</v>
      </c>
      <c r="E252" s="249" t="s">
        <v>20</v>
      </c>
      <c r="F252" s="250" t="s">
        <v>197</v>
      </c>
      <c r="G252" s="248"/>
      <c r="H252" s="251">
        <v>36</v>
      </c>
      <c r="I252" s="252"/>
      <c r="J252" s="252"/>
      <c r="K252" s="248"/>
      <c r="L252" s="248"/>
      <c r="M252" s="253"/>
      <c r="N252" s="254"/>
      <c r="O252" s="255"/>
      <c r="P252" s="255"/>
      <c r="Q252" s="255"/>
      <c r="R252" s="255"/>
      <c r="S252" s="255"/>
      <c r="T252" s="255"/>
      <c r="U252" s="255"/>
      <c r="V252" s="255"/>
      <c r="W252" s="255"/>
      <c r="X252" s="255"/>
      <c r="Y252" s="256"/>
      <c r="AT252" s="257" t="s">
        <v>195</v>
      </c>
      <c r="AU252" s="257" t="s">
        <v>88</v>
      </c>
      <c r="AV252" s="13" t="s">
        <v>129</v>
      </c>
      <c r="AW252" s="13" t="s">
        <v>5</v>
      </c>
      <c r="AX252" s="13" t="s">
        <v>86</v>
      </c>
      <c r="AY252" s="257" t="s">
        <v>183</v>
      </c>
    </row>
    <row r="253" s="1" customFormat="1" ht="24" customHeight="1">
      <c r="B253" s="39"/>
      <c r="C253" s="282" t="s">
        <v>384</v>
      </c>
      <c r="D253" s="283" t="s">
        <v>372</v>
      </c>
      <c r="E253" s="284" t="s">
        <v>385</v>
      </c>
      <c r="F253" s="285" t="s">
        <v>386</v>
      </c>
      <c r="G253" s="286" t="s">
        <v>375</v>
      </c>
      <c r="H253" s="287">
        <v>0.54000000000000004</v>
      </c>
      <c r="I253" s="288"/>
      <c r="J253" s="289"/>
      <c r="K253" s="290">
        <f>ROUND(P253*H253,2)</f>
        <v>0</v>
      </c>
      <c r="L253" s="285" t="s">
        <v>189</v>
      </c>
      <c r="M253" s="291"/>
      <c r="N253" s="292" t="s">
        <v>20</v>
      </c>
      <c r="O253" s="226" t="s">
        <v>47</v>
      </c>
      <c r="P253" s="227">
        <f>I253+J253</f>
        <v>0</v>
      </c>
      <c r="Q253" s="227">
        <f>ROUND(I253*H253,2)</f>
        <v>0</v>
      </c>
      <c r="R253" s="227">
        <f>ROUND(J253*H253,2)</f>
        <v>0</v>
      </c>
      <c r="S253" s="84"/>
      <c r="T253" s="228">
        <f>S253*H253</f>
        <v>0</v>
      </c>
      <c r="U253" s="228">
        <v>0.001</v>
      </c>
      <c r="V253" s="228">
        <f>U253*H253</f>
        <v>0.00054000000000000001</v>
      </c>
      <c r="W253" s="228">
        <v>0</v>
      </c>
      <c r="X253" s="228">
        <f>W253*H253</f>
        <v>0</v>
      </c>
      <c r="Y253" s="229" t="s">
        <v>20</v>
      </c>
      <c r="AR253" s="230" t="s">
        <v>236</v>
      </c>
      <c r="AT253" s="230" t="s">
        <v>372</v>
      </c>
      <c r="AU253" s="230" t="s">
        <v>88</v>
      </c>
      <c r="AY253" s="18" t="s">
        <v>183</v>
      </c>
      <c r="BE253" s="231">
        <f>IF(O253="základní",K253,0)</f>
        <v>0</v>
      </c>
      <c r="BF253" s="231">
        <f>IF(O253="snížená",K253,0)</f>
        <v>0</v>
      </c>
      <c r="BG253" s="231">
        <f>IF(O253="zákl. přenesená",K253,0)</f>
        <v>0</v>
      </c>
      <c r="BH253" s="231">
        <f>IF(O253="sníž. přenesená",K253,0)</f>
        <v>0</v>
      </c>
      <c r="BI253" s="231">
        <f>IF(O253="nulová",K253,0)</f>
        <v>0</v>
      </c>
      <c r="BJ253" s="18" t="s">
        <v>86</v>
      </c>
      <c r="BK253" s="231">
        <f>ROUND(P253*H253,2)</f>
        <v>0</v>
      </c>
      <c r="BL253" s="18" t="s">
        <v>129</v>
      </c>
      <c r="BM253" s="230" t="s">
        <v>387</v>
      </c>
    </row>
    <row r="254" s="1" customFormat="1">
      <c r="B254" s="39"/>
      <c r="C254" s="40"/>
      <c r="D254" s="232" t="s">
        <v>191</v>
      </c>
      <c r="E254" s="40"/>
      <c r="F254" s="233" t="s">
        <v>386</v>
      </c>
      <c r="G254" s="40"/>
      <c r="H254" s="40"/>
      <c r="I254" s="138"/>
      <c r="J254" s="138"/>
      <c r="K254" s="40"/>
      <c r="L254" s="40"/>
      <c r="M254" s="44"/>
      <c r="N254" s="234"/>
      <c r="O254" s="84"/>
      <c r="P254" s="84"/>
      <c r="Q254" s="84"/>
      <c r="R254" s="84"/>
      <c r="S254" s="84"/>
      <c r="T254" s="84"/>
      <c r="U254" s="84"/>
      <c r="V254" s="84"/>
      <c r="W254" s="84"/>
      <c r="X254" s="84"/>
      <c r="Y254" s="85"/>
      <c r="AT254" s="18" t="s">
        <v>191</v>
      </c>
      <c r="AU254" s="18" t="s">
        <v>88</v>
      </c>
    </row>
    <row r="255" s="12" customFormat="1">
      <c r="B255" s="236"/>
      <c r="C255" s="237"/>
      <c r="D255" s="232" t="s">
        <v>195</v>
      </c>
      <c r="E255" s="237"/>
      <c r="F255" s="239" t="s">
        <v>885</v>
      </c>
      <c r="G255" s="237"/>
      <c r="H255" s="240">
        <v>0.54000000000000004</v>
      </c>
      <c r="I255" s="241"/>
      <c r="J255" s="241"/>
      <c r="K255" s="237"/>
      <c r="L255" s="237"/>
      <c r="M255" s="242"/>
      <c r="N255" s="243"/>
      <c r="O255" s="244"/>
      <c r="P255" s="244"/>
      <c r="Q255" s="244"/>
      <c r="R255" s="244"/>
      <c r="S255" s="244"/>
      <c r="T255" s="244"/>
      <c r="U255" s="244"/>
      <c r="V255" s="244"/>
      <c r="W255" s="244"/>
      <c r="X255" s="244"/>
      <c r="Y255" s="245"/>
      <c r="AT255" s="246" t="s">
        <v>195</v>
      </c>
      <c r="AU255" s="246" t="s">
        <v>88</v>
      </c>
      <c r="AV255" s="12" t="s">
        <v>88</v>
      </c>
      <c r="AW255" s="12" t="s">
        <v>4</v>
      </c>
      <c r="AX255" s="12" t="s">
        <v>86</v>
      </c>
      <c r="AY255" s="246" t="s">
        <v>183</v>
      </c>
    </row>
    <row r="256" s="1" customFormat="1" ht="24" customHeight="1">
      <c r="B256" s="39"/>
      <c r="C256" s="218" t="s">
        <v>389</v>
      </c>
      <c r="D256" s="260" t="s">
        <v>185</v>
      </c>
      <c r="E256" s="219" t="s">
        <v>390</v>
      </c>
      <c r="F256" s="220" t="s">
        <v>391</v>
      </c>
      <c r="G256" s="221" t="s">
        <v>200</v>
      </c>
      <c r="H256" s="222">
        <v>28</v>
      </c>
      <c r="I256" s="223"/>
      <c r="J256" s="223"/>
      <c r="K256" s="224">
        <f>ROUND(P256*H256,2)</f>
        <v>0</v>
      </c>
      <c r="L256" s="220" t="s">
        <v>189</v>
      </c>
      <c r="M256" s="44"/>
      <c r="N256" s="225" t="s">
        <v>20</v>
      </c>
      <c r="O256" s="226" t="s">
        <v>47</v>
      </c>
      <c r="P256" s="227">
        <f>I256+J256</f>
        <v>0</v>
      </c>
      <c r="Q256" s="227">
        <f>ROUND(I256*H256,2)</f>
        <v>0</v>
      </c>
      <c r="R256" s="227">
        <f>ROUND(J256*H256,2)</f>
        <v>0</v>
      </c>
      <c r="S256" s="84"/>
      <c r="T256" s="228">
        <f>S256*H256</f>
        <v>0</v>
      </c>
      <c r="U256" s="228">
        <v>0</v>
      </c>
      <c r="V256" s="228">
        <f>U256*H256</f>
        <v>0</v>
      </c>
      <c r="W256" s="228">
        <v>0</v>
      </c>
      <c r="X256" s="228">
        <f>W256*H256</f>
        <v>0</v>
      </c>
      <c r="Y256" s="229" t="s">
        <v>20</v>
      </c>
      <c r="AR256" s="230" t="s">
        <v>129</v>
      </c>
      <c r="AT256" s="230" t="s">
        <v>185</v>
      </c>
      <c r="AU256" s="230" t="s">
        <v>88</v>
      </c>
      <c r="AY256" s="18" t="s">
        <v>183</v>
      </c>
      <c r="BE256" s="231">
        <f>IF(O256="základní",K256,0)</f>
        <v>0</v>
      </c>
      <c r="BF256" s="231">
        <f>IF(O256="snížená",K256,0)</f>
        <v>0</v>
      </c>
      <c r="BG256" s="231">
        <f>IF(O256="zákl. přenesená",K256,0)</f>
        <v>0</v>
      </c>
      <c r="BH256" s="231">
        <f>IF(O256="sníž. přenesená",K256,0)</f>
        <v>0</v>
      </c>
      <c r="BI256" s="231">
        <f>IF(O256="nulová",K256,0)</f>
        <v>0</v>
      </c>
      <c r="BJ256" s="18" t="s">
        <v>86</v>
      </c>
      <c r="BK256" s="231">
        <f>ROUND(P256*H256,2)</f>
        <v>0</v>
      </c>
      <c r="BL256" s="18" t="s">
        <v>129</v>
      </c>
      <c r="BM256" s="230" t="s">
        <v>392</v>
      </c>
    </row>
    <row r="257" s="1" customFormat="1">
      <c r="B257" s="39"/>
      <c r="C257" s="40"/>
      <c r="D257" s="232" t="s">
        <v>191</v>
      </c>
      <c r="E257" s="40"/>
      <c r="F257" s="233" t="s">
        <v>393</v>
      </c>
      <c r="G257" s="40"/>
      <c r="H257" s="40"/>
      <c r="I257" s="138"/>
      <c r="J257" s="138"/>
      <c r="K257" s="40"/>
      <c r="L257" s="40"/>
      <c r="M257" s="44"/>
      <c r="N257" s="234"/>
      <c r="O257" s="84"/>
      <c r="P257" s="84"/>
      <c r="Q257" s="84"/>
      <c r="R257" s="84"/>
      <c r="S257" s="84"/>
      <c r="T257" s="84"/>
      <c r="U257" s="84"/>
      <c r="V257" s="84"/>
      <c r="W257" s="84"/>
      <c r="X257" s="84"/>
      <c r="Y257" s="85"/>
      <c r="AT257" s="18" t="s">
        <v>191</v>
      </c>
      <c r="AU257" s="18" t="s">
        <v>88</v>
      </c>
    </row>
    <row r="258" s="1" customFormat="1">
      <c r="B258" s="39"/>
      <c r="C258" s="40"/>
      <c r="D258" s="232" t="s">
        <v>193</v>
      </c>
      <c r="E258" s="40"/>
      <c r="F258" s="235" t="s">
        <v>342</v>
      </c>
      <c r="G258" s="40"/>
      <c r="H258" s="40"/>
      <c r="I258" s="138"/>
      <c r="J258" s="138"/>
      <c r="K258" s="40"/>
      <c r="L258" s="40"/>
      <c r="M258" s="44"/>
      <c r="N258" s="234"/>
      <c r="O258" s="84"/>
      <c r="P258" s="84"/>
      <c r="Q258" s="84"/>
      <c r="R258" s="84"/>
      <c r="S258" s="84"/>
      <c r="T258" s="84"/>
      <c r="U258" s="84"/>
      <c r="V258" s="84"/>
      <c r="W258" s="84"/>
      <c r="X258" s="84"/>
      <c r="Y258" s="85"/>
      <c r="AT258" s="18" t="s">
        <v>193</v>
      </c>
      <c r="AU258" s="18" t="s">
        <v>88</v>
      </c>
    </row>
    <row r="259" s="12" customFormat="1">
      <c r="B259" s="236"/>
      <c r="C259" s="237"/>
      <c r="D259" s="232" t="s">
        <v>195</v>
      </c>
      <c r="E259" s="238" t="s">
        <v>20</v>
      </c>
      <c r="F259" s="239" t="s">
        <v>394</v>
      </c>
      <c r="G259" s="237"/>
      <c r="H259" s="240">
        <v>28</v>
      </c>
      <c r="I259" s="241"/>
      <c r="J259" s="241"/>
      <c r="K259" s="237"/>
      <c r="L259" s="237"/>
      <c r="M259" s="242"/>
      <c r="N259" s="243"/>
      <c r="O259" s="244"/>
      <c r="P259" s="244"/>
      <c r="Q259" s="244"/>
      <c r="R259" s="244"/>
      <c r="S259" s="244"/>
      <c r="T259" s="244"/>
      <c r="U259" s="244"/>
      <c r="V259" s="244"/>
      <c r="W259" s="244"/>
      <c r="X259" s="244"/>
      <c r="Y259" s="245"/>
      <c r="AT259" s="246" t="s">
        <v>195</v>
      </c>
      <c r="AU259" s="246" t="s">
        <v>88</v>
      </c>
      <c r="AV259" s="12" t="s">
        <v>88</v>
      </c>
      <c r="AW259" s="12" t="s">
        <v>5</v>
      </c>
      <c r="AX259" s="12" t="s">
        <v>78</v>
      </c>
      <c r="AY259" s="246" t="s">
        <v>183</v>
      </c>
    </row>
    <row r="260" s="13" customFormat="1">
      <c r="B260" s="247"/>
      <c r="C260" s="248"/>
      <c r="D260" s="232" t="s">
        <v>195</v>
      </c>
      <c r="E260" s="249" t="s">
        <v>20</v>
      </c>
      <c r="F260" s="250" t="s">
        <v>197</v>
      </c>
      <c r="G260" s="248"/>
      <c r="H260" s="251">
        <v>28</v>
      </c>
      <c r="I260" s="252"/>
      <c r="J260" s="252"/>
      <c r="K260" s="248"/>
      <c r="L260" s="248"/>
      <c r="M260" s="253"/>
      <c r="N260" s="254"/>
      <c r="O260" s="255"/>
      <c r="P260" s="255"/>
      <c r="Q260" s="255"/>
      <c r="R260" s="255"/>
      <c r="S260" s="255"/>
      <c r="T260" s="255"/>
      <c r="U260" s="255"/>
      <c r="V260" s="255"/>
      <c r="W260" s="255"/>
      <c r="X260" s="255"/>
      <c r="Y260" s="256"/>
      <c r="AT260" s="257" t="s">
        <v>195</v>
      </c>
      <c r="AU260" s="257" t="s">
        <v>88</v>
      </c>
      <c r="AV260" s="13" t="s">
        <v>129</v>
      </c>
      <c r="AW260" s="13" t="s">
        <v>5</v>
      </c>
      <c r="AX260" s="13" t="s">
        <v>86</v>
      </c>
      <c r="AY260" s="257" t="s">
        <v>183</v>
      </c>
    </row>
    <row r="261" s="1" customFormat="1" ht="24" customHeight="1">
      <c r="B261" s="39"/>
      <c r="C261" s="218" t="s">
        <v>395</v>
      </c>
      <c r="D261" s="260" t="s">
        <v>185</v>
      </c>
      <c r="E261" s="219" t="s">
        <v>396</v>
      </c>
      <c r="F261" s="220" t="s">
        <v>397</v>
      </c>
      <c r="G261" s="221" t="s">
        <v>200</v>
      </c>
      <c r="H261" s="222">
        <v>36</v>
      </c>
      <c r="I261" s="223"/>
      <c r="J261" s="223"/>
      <c r="K261" s="224">
        <f>ROUND(P261*H261,2)</f>
        <v>0</v>
      </c>
      <c r="L261" s="220" t="s">
        <v>189</v>
      </c>
      <c r="M261" s="44"/>
      <c r="N261" s="225" t="s">
        <v>20</v>
      </c>
      <c r="O261" s="226" t="s">
        <v>47</v>
      </c>
      <c r="P261" s="227">
        <f>I261+J261</f>
        <v>0</v>
      </c>
      <c r="Q261" s="227">
        <f>ROUND(I261*H261,2)</f>
        <v>0</v>
      </c>
      <c r="R261" s="227">
        <f>ROUND(J261*H261,2)</f>
        <v>0</v>
      </c>
      <c r="S261" s="84"/>
      <c r="T261" s="228">
        <f>S261*H261</f>
        <v>0</v>
      </c>
      <c r="U261" s="228">
        <v>0</v>
      </c>
      <c r="V261" s="228">
        <f>U261*H261</f>
        <v>0</v>
      </c>
      <c r="W261" s="228">
        <v>0</v>
      </c>
      <c r="X261" s="228">
        <f>W261*H261</f>
        <v>0</v>
      </c>
      <c r="Y261" s="229" t="s">
        <v>20</v>
      </c>
      <c r="AR261" s="230" t="s">
        <v>129</v>
      </c>
      <c r="AT261" s="230" t="s">
        <v>185</v>
      </c>
      <c r="AU261" s="230" t="s">
        <v>88</v>
      </c>
      <c r="AY261" s="18" t="s">
        <v>183</v>
      </c>
      <c r="BE261" s="231">
        <f>IF(O261="základní",K261,0)</f>
        <v>0</v>
      </c>
      <c r="BF261" s="231">
        <f>IF(O261="snížená",K261,0)</f>
        <v>0</v>
      </c>
      <c r="BG261" s="231">
        <f>IF(O261="zákl. přenesená",K261,0)</f>
        <v>0</v>
      </c>
      <c r="BH261" s="231">
        <f>IF(O261="sníž. přenesená",K261,0)</f>
        <v>0</v>
      </c>
      <c r="BI261" s="231">
        <f>IF(O261="nulová",K261,0)</f>
        <v>0</v>
      </c>
      <c r="BJ261" s="18" t="s">
        <v>86</v>
      </c>
      <c r="BK261" s="231">
        <f>ROUND(P261*H261,2)</f>
        <v>0</v>
      </c>
      <c r="BL261" s="18" t="s">
        <v>129</v>
      </c>
      <c r="BM261" s="230" t="s">
        <v>398</v>
      </c>
    </row>
    <row r="262" s="1" customFormat="1">
      <c r="B262" s="39"/>
      <c r="C262" s="40"/>
      <c r="D262" s="232" t="s">
        <v>191</v>
      </c>
      <c r="E262" s="40"/>
      <c r="F262" s="233" t="s">
        <v>399</v>
      </c>
      <c r="G262" s="40"/>
      <c r="H262" s="40"/>
      <c r="I262" s="138"/>
      <c r="J262" s="138"/>
      <c r="K262" s="40"/>
      <c r="L262" s="40"/>
      <c r="M262" s="44"/>
      <c r="N262" s="234"/>
      <c r="O262" s="84"/>
      <c r="P262" s="84"/>
      <c r="Q262" s="84"/>
      <c r="R262" s="84"/>
      <c r="S262" s="84"/>
      <c r="T262" s="84"/>
      <c r="U262" s="84"/>
      <c r="V262" s="84"/>
      <c r="W262" s="84"/>
      <c r="X262" s="84"/>
      <c r="Y262" s="85"/>
      <c r="AT262" s="18" t="s">
        <v>191</v>
      </c>
      <c r="AU262" s="18" t="s">
        <v>88</v>
      </c>
    </row>
    <row r="263" s="1" customFormat="1">
      <c r="B263" s="39"/>
      <c r="C263" s="40"/>
      <c r="D263" s="232" t="s">
        <v>193</v>
      </c>
      <c r="E263" s="40"/>
      <c r="F263" s="235" t="s">
        <v>342</v>
      </c>
      <c r="G263" s="40"/>
      <c r="H263" s="40"/>
      <c r="I263" s="138"/>
      <c r="J263" s="138"/>
      <c r="K263" s="40"/>
      <c r="L263" s="40"/>
      <c r="M263" s="44"/>
      <c r="N263" s="234"/>
      <c r="O263" s="84"/>
      <c r="P263" s="84"/>
      <c r="Q263" s="84"/>
      <c r="R263" s="84"/>
      <c r="S263" s="84"/>
      <c r="T263" s="84"/>
      <c r="U263" s="84"/>
      <c r="V263" s="84"/>
      <c r="W263" s="84"/>
      <c r="X263" s="84"/>
      <c r="Y263" s="85"/>
      <c r="AT263" s="18" t="s">
        <v>193</v>
      </c>
      <c r="AU263" s="18" t="s">
        <v>88</v>
      </c>
    </row>
    <row r="264" s="12" customFormat="1">
      <c r="B264" s="236"/>
      <c r="C264" s="237"/>
      <c r="D264" s="232" t="s">
        <v>195</v>
      </c>
      <c r="E264" s="238" t="s">
        <v>20</v>
      </c>
      <c r="F264" s="239" t="s">
        <v>400</v>
      </c>
      <c r="G264" s="237"/>
      <c r="H264" s="240">
        <v>36</v>
      </c>
      <c r="I264" s="241"/>
      <c r="J264" s="241"/>
      <c r="K264" s="237"/>
      <c r="L264" s="237"/>
      <c r="M264" s="242"/>
      <c r="N264" s="243"/>
      <c r="O264" s="244"/>
      <c r="P264" s="244"/>
      <c r="Q264" s="244"/>
      <c r="R264" s="244"/>
      <c r="S264" s="244"/>
      <c r="T264" s="244"/>
      <c r="U264" s="244"/>
      <c r="V264" s="244"/>
      <c r="W264" s="244"/>
      <c r="X264" s="244"/>
      <c r="Y264" s="245"/>
      <c r="AT264" s="246" t="s">
        <v>195</v>
      </c>
      <c r="AU264" s="246" t="s">
        <v>88</v>
      </c>
      <c r="AV264" s="12" t="s">
        <v>88</v>
      </c>
      <c r="AW264" s="12" t="s">
        <v>5</v>
      </c>
      <c r="AX264" s="12" t="s">
        <v>78</v>
      </c>
      <c r="AY264" s="246" t="s">
        <v>183</v>
      </c>
    </row>
    <row r="265" s="13" customFormat="1">
      <c r="B265" s="247"/>
      <c r="C265" s="248"/>
      <c r="D265" s="232" t="s">
        <v>195</v>
      </c>
      <c r="E265" s="249" t="s">
        <v>20</v>
      </c>
      <c r="F265" s="250" t="s">
        <v>197</v>
      </c>
      <c r="G265" s="248"/>
      <c r="H265" s="251">
        <v>36</v>
      </c>
      <c r="I265" s="252"/>
      <c r="J265" s="252"/>
      <c r="K265" s="248"/>
      <c r="L265" s="248"/>
      <c r="M265" s="253"/>
      <c r="N265" s="254"/>
      <c r="O265" s="255"/>
      <c r="P265" s="255"/>
      <c r="Q265" s="255"/>
      <c r="R265" s="255"/>
      <c r="S265" s="255"/>
      <c r="T265" s="255"/>
      <c r="U265" s="255"/>
      <c r="V265" s="255"/>
      <c r="W265" s="255"/>
      <c r="X265" s="255"/>
      <c r="Y265" s="256"/>
      <c r="AT265" s="257" t="s">
        <v>195</v>
      </c>
      <c r="AU265" s="257" t="s">
        <v>88</v>
      </c>
      <c r="AV265" s="13" t="s">
        <v>129</v>
      </c>
      <c r="AW265" s="13" t="s">
        <v>5</v>
      </c>
      <c r="AX265" s="13" t="s">
        <v>86</v>
      </c>
      <c r="AY265" s="257" t="s">
        <v>183</v>
      </c>
    </row>
    <row r="266" s="1" customFormat="1" ht="24" customHeight="1">
      <c r="B266" s="39"/>
      <c r="C266" s="218" t="s">
        <v>401</v>
      </c>
      <c r="D266" s="260" t="s">
        <v>185</v>
      </c>
      <c r="E266" s="219" t="s">
        <v>402</v>
      </c>
      <c r="F266" s="220" t="s">
        <v>403</v>
      </c>
      <c r="G266" s="221" t="s">
        <v>200</v>
      </c>
      <c r="H266" s="222">
        <v>8</v>
      </c>
      <c r="I266" s="223"/>
      <c r="J266" s="223"/>
      <c r="K266" s="224">
        <f>ROUND(P266*H266,2)</f>
        <v>0</v>
      </c>
      <c r="L266" s="220" t="s">
        <v>189</v>
      </c>
      <c r="M266" s="44"/>
      <c r="N266" s="225" t="s">
        <v>20</v>
      </c>
      <c r="O266" s="226" t="s">
        <v>47</v>
      </c>
      <c r="P266" s="227">
        <f>I266+J266</f>
        <v>0</v>
      </c>
      <c r="Q266" s="227">
        <f>ROUND(I266*H266,2)</f>
        <v>0</v>
      </c>
      <c r="R266" s="227">
        <f>ROUND(J266*H266,2)</f>
        <v>0</v>
      </c>
      <c r="S266" s="84"/>
      <c r="T266" s="228">
        <f>S266*H266</f>
        <v>0</v>
      </c>
      <c r="U266" s="228">
        <v>0</v>
      </c>
      <c r="V266" s="228">
        <f>U266*H266</f>
        <v>0</v>
      </c>
      <c r="W266" s="228">
        <v>0</v>
      </c>
      <c r="X266" s="228">
        <f>W266*H266</f>
        <v>0</v>
      </c>
      <c r="Y266" s="229" t="s">
        <v>20</v>
      </c>
      <c r="AR266" s="230" t="s">
        <v>129</v>
      </c>
      <c r="AT266" s="230" t="s">
        <v>185</v>
      </c>
      <c r="AU266" s="230" t="s">
        <v>88</v>
      </c>
      <c r="AY266" s="18" t="s">
        <v>183</v>
      </c>
      <c r="BE266" s="231">
        <f>IF(O266="základní",K266,0)</f>
        <v>0</v>
      </c>
      <c r="BF266" s="231">
        <f>IF(O266="snížená",K266,0)</f>
        <v>0</v>
      </c>
      <c r="BG266" s="231">
        <f>IF(O266="zákl. přenesená",K266,0)</f>
        <v>0</v>
      </c>
      <c r="BH266" s="231">
        <f>IF(O266="sníž. přenesená",K266,0)</f>
        <v>0</v>
      </c>
      <c r="BI266" s="231">
        <f>IF(O266="nulová",K266,0)</f>
        <v>0</v>
      </c>
      <c r="BJ266" s="18" t="s">
        <v>86</v>
      </c>
      <c r="BK266" s="231">
        <f>ROUND(P266*H266,2)</f>
        <v>0</v>
      </c>
      <c r="BL266" s="18" t="s">
        <v>129</v>
      </c>
      <c r="BM266" s="230" t="s">
        <v>404</v>
      </c>
    </row>
    <row r="267" s="1" customFormat="1">
      <c r="B267" s="39"/>
      <c r="C267" s="40"/>
      <c r="D267" s="232" t="s">
        <v>191</v>
      </c>
      <c r="E267" s="40"/>
      <c r="F267" s="233" t="s">
        <v>405</v>
      </c>
      <c r="G267" s="40"/>
      <c r="H267" s="40"/>
      <c r="I267" s="138"/>
      <c r="J267" s="138"/>
      <c r="K267" s="40"/>
      <c r="L267" s="40"/>
      <c r="M267" s="44"/>
      <c r="N267" s="234"/>
      <c r="O267" s="84"/>
      <c r="P267" s="84"/>
      <c r="Q267" s="84"/>
      <c r="R267" s="84"/>
      <c r="S267" s="84"/>
      <c r="T267" s="84"/>
      <c r="U267" s="84"/>
      <c r="V267" s="84"/>
      <c r="W267" s="84"/>
      <c r="X267" s="84"/>
      <c r="Y267" s="85"/>
      <c r="AT267" s="18" t="s">
        <v>191</v>
      </c>
      <c r="AU267" s="18" t="s">
        <v>88</v>
      </c>
    </row>
    <row r="268" s="1" customFormat="1">
      <c r="B268" s="39"/>
      <c r="C268" s="40"/>
      <c r="D268" s="232" t="s">
        <v>193</v>
      </c>
      <c r="E268" s="40"/>
      <c r="F268" s="235" t="s">
        <v>342</v>
      </c>
      <c r="G268" s="40"/>
      <c r="H268" s="40"/>
      <c r="I268" s="138"/>
      <c r="J268" s="138"/>
      <c r="K268" s="40"/>
      <c r="L268" s="40"/>
      <c r="M268" s="44"/>
      <c r="N268" s="234"/>
      <c r="O268" s="84"/>
      <c r="P268" s="84"/>
      <c r="Q268" s="84"/>
      <c r="R268" s="84"/>
      <c r="S268" s="84"/>
      <c r="T268" s="84"/>
      <c r="U268" s="84"/>
      <c r="V268" s="84"/>
      <c r="W268" s="84"/>
      <c r="X268" s="84"/>
      <c r="Y268" s="85"/>
      <c r="AT268" s="18" t="s">
        <v>193</v>
      </c>
      <c r="AU268" s="18" t="s">
        <v>88</v>
      </c>
    </row>
    <row r="269" s="12" customFormat="1">
      <c r="B269" s="236"/>
      <c r="C269" s="237"/>
      <c r="D269" s="232" t="s">
        <v>195</v>
      </c>
      <c r="E269" s="238" t="s">
        <v>20</v>
      </c>
      <c r="F269" s="239" t="s">
        <v>406</v>
      </c>
      <c r="G269" s="237"/>
      <c r="H269" s="240">
        <v>8</v>
      </c>
      <c r="I269" s="241"/>
      <c r="J269" s="241"/>
      <c r="K269" s="237"/>
      <c r="L269" s="237"/>
      <c r="M269" s="242"/>
      <c r="N269" s="243"/>
      <c r="O269" s="244"/>
      <c r="P269" s="244"/>
      <c r="Q269" s="244"/>
      <c r="R269" s="244"/>
      <c r="S269" s="244"/>
      <c r="T269" s="244"/>
      <c r="U269" s="244"/>
      <c r="V269" s="244"/>
      <c r="W269" s="244"/>
      <c r="X269" s="244"/>
      <c r="Y269" s="245"/>
      <c r="AT269" s="246" t="s">
        <v>195</v>
      </c>
      <c r="AU269" s="246" t="s">
        <v>88</v>
      </c>
      <c r="AV269" s="12" t="s">
        <v>88</v>
      </c>
      <c r="AW269" s="12" t="s">
        <v>5</v>
      </c>
      <c r="AX269" s="12" t="s">
        <v>78</v>
      </c>
      <c r="AY269" s="246" t="s">
        <v>183</v>
      </c>
    </row>
    <row r="270" s="13" customFormat="1">
      <c r="B270" s="247"/>
      <c r="C270" s="248"/>
      <c r="D270" s="232" t="s">
        <v>195</v>
      </c>
      <c r="E270" s="249" t="s">
        <v>20</v>
      </c>
      <c r="F270" s="250" t="s">
        <v>197</v>
      </c>
      <c r="G270" s="248"/>
      <c r="H270" s="251">
        <v>8</v>
      </c>
      <c r="I270" s="252"/>
      <c r="J270" s="252"/>
      <c r="K270" s="248"/>
      <c r="L270" s="248"/>
      <c r="M270" s="253"/>
      <c r="N270" s="254"/>
      <c r="O270" s="255"/>
      <c r="P270" s="255"/>
      <c r="Q270" s="255"/>
      <c r="R270" s="255"/>
      <c r="S270" s="255"/>
      <c r="T270" s="255"/>
      <c r="U270" s="255"/>
      <c r="V270" s="255"/>
      <c r="W270" s="255"/>
      <c r="X270" s="255"/>
      <c r="Y270" s="256"/>
      <c r="AT270" s="257" t="s">
        <v>195</v>
      </c>
      <c r="AU270" s="257" t="s">
        <v>88</v>
      </c>
      <c r="AV270" s="13" t="s">
        <v>129</v>
      </c>
      <c r="AW270" s="13" t="s">
        <v>5</v>
      </c>
      <c r="AX270" s="13" t="s">
        <v>86</v>
      </c>
      <c r="AY270" s="257" t="s">
        <v>183</v>
      </c>
    </row>
    <row r="271" s="1" customFormat="1" ht="24" customHeight="1">
      <c r="B271" s="39"/>
      <c r="C271" s="218" t="s">
        <v>407</v>
      </c>
      <c r="D271" s="293" t="s">
        <v>185</v>
      </c>
      <c r="E271" s="219" t="s">
        <v>414</v>
      </c>
      <c r="F271" s="220" t="s">
        <v>415</v>
      </c>
      <c r="G271" s="221" t="s">
        <v>416</v>
      </c>
      <c r="H271" s="222">
        <v>2.8079999999999998</v>
      </c>
      <c r="I271" s="223"/>
      <c r="J271" s="223"/>
      <c r="K271" s="224">
        <f>ROUND(P271*H271,2)</f>
        <v>0</v>
      </c>
      <c r="L271" s="220" t="s">
        <v>20</v>
      </c>
      <c r="M271" s="44"/>
      <c r="N271" s="225" t="s">
        <v>20</v>
      </c>
      <c r="O271" s="226" t="s">
        <v>47</v>
      </c>
      <c r="P271" s="227">
        <f>I271+J271</f>
        <v>0</v>
      </c>
      <c r="Q271" s="227">
        <f>ROUND(I271*H271,2)</f>
        <v>0</v>
      </c>
      <c r="R271" s="227">
        <f>ROUND(J271*H271,2)</f>
        <v>0</v>
      </c>
      <c r="S271" s="84"/>
      <c r="T271" s="228">
        <f>S271*H271</f>
        <v>0</v>
      </c>
      <c r="U271" s="228">
        <v>0</v>
      </c>
      <c r="V271" s="228">
        <f>U271*H271</f>
        <v>0</v>
      </c>
      <c r="W271" s="228">
        <v>0</v>
      </c>
      <c r="X271" s="228">
        <f>W271*H271</f>
        <v>0</v>
      </c>
      <c r="Y271" s="229" t="s">
        <v>20</v>
      </c>
      <c r="AR271" s="230" t="s">
        <v>129</v>
      </c>
      <c r="AT271" s="230" t="s">
        <v>185</v>
      </c>
      <c r="AU271" s="230" t="s">
        <v>88</v>
      </c>
      <c r="AY271" s="18" t="s">
        <v>183</v>
      </c>
      <c r="BE271" s="231">
        <f>IF(O271="základní",K271,0)</f>
        <v>0</v>
      </c>
      <c r="BF271" s="231">
        <f>IF(O271="snížená",K271,0)</f>
        <v>0</v>
      </c>
      <c r="BG271" s="231">
        <f>IF(O271="zákl. přenesená",K271,0)</f>
        <v>0</v>
      </c>
      <c r="BH271" s="231">
        <f>IF(O271="sníž. přenesená",K271,0)</f>
        <v>0</v>
      </c>
      <c r="BI271" s="231">
        <f>IF(O271="nulová",K271,0)</f>
        <v>0</v>
      </c>
      <c r="BJ271" s="18" t="s">
        <v>86</v>
      </c>
      <c r="BK271" s="231">
        <f>ROUND(P271*H271,2)</f>
        <v>0</v>
      </c>
      <c r="BL271" s="18" t="s">
        <v>129</v>
      </c>
      <c r="BM271" s="230" t="s">
        <v>417</v>
      </c>
    </row>
    <row r="272" s="1" customFormat="1">
      <c r="B272" s="39"/>
      <c r="C272" s="40"/>
      <c r="D272" s="232" t="s">
        <v>191</v>
      </c>
      <c r="E272" s="40"/>
      <c r="F272" s="233" t="s">
        <v>418</v>
      </c>
      <c r="G272" s="40"/>
      <c r="H272" s="40"/>
      <c r="I272" s="138"/>
      <c r="J272" s="138"/>
      <c r="K272" s="40"/>
      <c r="L272" s="40"/>
      <c r="M272" s="44"/>
      <c r="N272" s="234"/>
      <c r="O272" s="84"/>
      <c r="P272" s="84"/>
      <c r="Q272" s="84"/>
      <c r="R272" s="84"/>
      <c r="S272" s="84"/>
      <c r="T272" s="84"/>
      <c r="U272" s="84"/>
      <c r="V272" s="84"/>
      <c r="W272" s="84"/>
      <c r="X272" s="84"/>
      <c r="Y272" s="85"/>
      <c r="AT272" s="18" t="s">
        <v>191</v>
      </c>
      <c r="AU272" s="18" t="s">
        <v>88</v>
      </c>
    </row>
    <row r="273" s="1" customFormat="1">
      <c r="B273" s="39"/>
      <c r="C273" s="40"/>
      <c r="D273" s="232" t="s">
        <v>419</v>
      </c>
      <c r="E273" s="40"/>
      <c r="F273" s="235" t="s">
        <v>420</v>
      </c>
      <c r="G273" s="40"/>
      <c r="H273" s="40"/>
      <c r="I273" s="138"/>
      <c r="J273" s="138"/>
      <c r="K273" s="40"/>
      <c r="L273" s="40"/>
      <c r="M273" s="44"/>
      <c r="N273" s="234"/>
      <c r="O273" s="84"/>
      <c r="P273" s="84"/>
      <c r="Q273" s="84"/>
      <c r="R273" s="84"/>
      <c r="S273" s="84"/>
      <c r="T273" s="84"/>
      <c r="U273" s="84"/>
      <c r="V273" s="84"/>
      <c r="W273" s="84"/>
      <c r="X273" s="84"/>
      <c r="Y273" s="85"/>
      <c r="AT273" s="18" t="s">
        <v>419</v>
      </c>
      <c r="AU273" s="18" t="s">
        <v>88</v>
      </c>
    </row>
    <row r="274" s="14" customFormat="1">
      <c r="B274" s="261"/>
      <c r="C274" s="262"/>
      <c r="D274" s="232" t="s">
        <v>195</v>
      </c>
      <c r="E274" s="263" t="s">
        <v>20</v>
      </c>
      <c r="F274" s="264" t="s">
        <v>421</v>
      </c>
      <c r="G274" s="262"/>
      <c r="H274" s="263" t="s">
        <v>20</v>
      </c>
      <c r="I274" s="265"/>
      <c r="J274" s="265"/>
      <c r="K274" s="262"/>
      <c r="L274" s="262"/>
      <c r="M274" s="266"/>
      <c r="N274" s="267"/>
      <c r="O274" s="268"/>
      <c r="P274" s="268"/>
      <c r="Q274" s="268"/>
      <c r="R274" s="268"/>
      <c r="S274" s="268"/>
      <c r="T274" s="268"/>
      <c r="U274" s="268"/>
      <c r="V274" s="268"/>
      <c r="W274" s="268"/>
      <c r="X274" s="268"/>
      <c r="Y274" s="269"/>
      <c r="AT274" s="270" t="s">
        <v>195</v>
      </c>
      <c r="AU274" s="270" t="s">
        <v>88</v>
      </c>
      <c r="AV274" s="14" t="s">
        <v>86</v>
      </c>
      <c r="AW274" s="14" t="s">
        <v>5</v>
      </c>
      <c r="AX274" s="14" t="s">
        <v>78</v>
      </c>
      <c r="AY274" s="270" t="s">
        <v>183</v>
      </c>
    </row>
    <row r="275" s="12" customFormat="1">
      <c r="B275" s="236"/>
      <c r="C275" s="237"/>
      <c r="D275" s="232" t="s">
        <v>195</v>
      </c>
      <c r="E275" s="238" t="s">
        <v>20</v>
      </c>
      <c r="F275" s="239" t="s">
        <v>422</v>
      </c>
      <c r="G275" s="237"/>
      <c r="H275" s="240">
        <v>0.23599999999999999</v>
      </c>
      <c r="I275" s="241"/>
      <c r="J275" s="241"/>
      <c r="K275" s="237"/>
      <c r="L275" s="237"/>
      <c r="M275" s="242"/>
      <c r="N275" s="243"/>
      <c r="O275" s="244"/>
      <c r="P275" s="244"/>
      <c r="Q275" s="244"/>
      <c r="R275" s="244"/>
      <c r="S275" s="244"/>
      <c r="T275" s="244"/>
      <c r="U275" s="244"/>
      <c r="V275" s="244"/>
      <c r="W275" s="244"/>
      <c r="X275" s="244"/>
      <c r="Y275" s="245"/>
      <c r="AT275" s="246" t="s">
        <v>195</v>
      </c>
      <c r="AU275" s="246" t="s">
        <v>88</v>
      </c>
      <c r="AV275" s="12" t="s">
        <v>88</v>
      </c>
      <c r="AW275" s="12" t="s">
        <v>5</v>
      </c>
      <c r="AX275" s="12" t="s">
        <v>78</v>
      </c>
      <c r="AY275" s="246" t="s">
        <v>183</v>
      </c>
    </row>
    <row r="276" s="12" customFormat="1">
      <c r="B276" s="236"/>
      <c r="C276" s="237"/>
      <c r="D276" s="232" t="s">
        <v>195</v>
      </c>
      <c r="E276" s="238" t="s">
        <v>20</v>
      </c>
      <c r="F276" s="239" t="s">
        <v>423</v>
      </c>
      <c r="G276" s="237"/>
      <c r="H276" s="240">
        <v>1.5129999999999999</v>
      </c>
      <c r="I276" s="241"/>
      <c r="J276" s="241"/>
      <c r="K276" s="237"/>
      <c r="L276" s="237"/>
      <c r="M276" s="242"/>
      <c r="N276" s="243"/>
      <c r="O276" s="244"/>
      <c r="P276" s="244"/>
      <c r="Q276" s="244"/>
      <c r="R276" s="244"/>
      <c r="S276" s="244"/>
      <c r="T276" s="244"/>
      <c r="U276" s="244"/>
      <c r="V276" s="244"/>
      <c r="W276" s="244"/>
      <c r="X276" s="244"/>
      <c r="Y276" s="245"/>
      <c r="AT276" s="246" t="s">
        <v>195</v>
      </c>
      <c r="AU276" s="246" t="s">
        <v>88</v>
      </c>
      <c r="AV276" s="12" t="s">
        <v>88</v>
      </c>
      <c r="AW276" s="12" t="s">
        <v>5</v>
      </c>
      <c r="AX276" s="12" t="s">
        <v>78</v>
      </c>
      <c r="AY276" s="246" t="s">
        <v>183</v>
      </c>
    </row>
    <row r="277" s="12" customFormat="1">
      <c r="B277" s="236"/>
      <c r="C277" s="237"/>
      <c r="D277" s="232" t="s">
        <v>195</v>
      </c>
      <c r="E277" s="238" t="s">
        <v>20</v>
      </c>
      <c r="F277" s="239" t="s">
        <v>424</v>
      </c>
      <c r="G277" s="237"/>
      <c r="H277" s="240">
        <v>1.0589999999999999</v>
      </c>
      <c r="I277" s="241"/>
      <c r="J277" s="241"/>
      <c r="K277" s="237"/>
      <c r="L277" s="237"/>
      <c r="M277" s="242"/>
      <c r="N277" s="243"/>
      <c r="O277" s="244"/>
      <c r="P277" s="244"/>
      <c r="Q277" s="244"/>
      <c r="R277" s="244"/>
      <c r="S277" s="244"/>
      <c r="T277" s="244"/>
      <c r="U277" s="244"/>
      <c r="V277" s="244"/>
      <c r="W277" s="244"/>
      <c r="X277" s="244"/>
      <c r="Y277" s="245"/>
      <c r="AT277" s="246" t="s">
        <v>195</v>
      </c>
      <c r="AU277" s="246" t="s">
        <v>88</v>
      </c>
      <c r="AV277" s="12" t="s">
        <v>88</v>
      </c>
      <c r="AW277" s="12" t="s">
        <v>5</v>
      </c>
      <c r="AX277" s="12" t="s">
        <v>78</v>
      </c>
      <c r="AY277" s="246" t="s">
        <v>183</v>
      </c>
    </row>
    <row r="278" s="13" customFormat="1">
      <c r="B278" s="247"/>
      <c r="C278" s="248"/>
      <c r="D278" s="232" t="s">
        <v>195</v>
      </c>
      <c r="E278" s="249" t="s">
        <v>20</v>
      </c>
      <c r="F278" s="250" t="s">
        <v>197</v>
      </c>
      <c r="G278" s="248"/>
      <c r="H278" s="251">
        <v>2.8079999999999998</v>
      </c>
      <c r="I278" s="252"/>
      <c r="J278" s="252"/>
      <c r="K278" s="248"/>
      <c r="L278" s="248"/>
      <c r="M278" s="253"/>
      <c r="N278" s="254"/>
      <c r="O278" s="255"/>
      <c r="P278" s="255"/>
      <c r="Q278" s="255"/>
      <c r="R278" s="255"/>
      <c r="S278" s="255"/>
      <c r="T278" s="255"/>
      <c r="U278" s="255"/>
      <c r="V278" s="255"/>
      <c r="W278" s="255"/>
      <c r="X278" s="255"/>
      <c r="Y278" s="256"/>
      <c r="AT278" s="257" t="s">
        <v>195</v>
      </c>
      <c r="AU278" s="257" t="s">
        <v>88</v>
      </c>
      <c r="AV278" s="13" t="s">
        <v>129</v>
      </c>
      <c r="AW278" s="13" t="s">
        <v>5</v>
      </c>
      <c r="AX278" s="13" t="s">
        <v>86</v>
      </c>
      <c r="AY278" s="257" t="s">
        <v>183</v>
      </c>
    </row>
    <row r="279" s="1" customFormat="1" ht="24" customHeight="1">
      <c r="B279" s="39"/>
      <c r="C279" s="218" t="s">
        <v>413</v>
      </c>
      <c r="D279" s="298" t="s">
        <v>185</v>
      </c>
      <c r="E279" s="219" t="s">
        <v>886</v>
      </c>
      <c r="F279" s="220" t="s">
        <v>887</v>
      </c>
      <c r="G279" s="221" t="s">
        <v>224</v>
      </c>
      <c r="H279" s="222">
        <v>71.510000000000005</v>
      </c>
      <c r="I279" s="223"/>
      <c r="J279" s="223"/>
      <c r="K279" s="224">
        <f>ROUND(P279*H279,2)</f>
        <v>0</v>
      </c>
      <c r="L279" s="220" t="s">
        <v>189</v>
      </c>
      <c r="M279" s="44"/>
      <c r="N279" s="225" t="s">
        <v>20</v>
      </c>
      <c r="O279" s="226" t="s">
        <v>47</v>
      </c>
      <c r="P279" s="227">
        <f>I279+J279</f>
        <v>0</v>
      </c>
      <c r="Q279" s="227">
        <f>ROUND(I279*H279,2)</f>
        <v>0</v>
      </c>
      <c r="R279" s="227">
        <f>ROUND(J279*H279,2)</f>
        <v>0</v>
      </c>
      <c r="S279" s="84"/>
      <c r="T279" s="228">
        <f>S279*H279</f>
        <v>0</v>
      </c>
      <c r="U279" s="228">
        <v>0</v>
      </c>
      <c r="V279" s="228">
        <f>U279*H279</f>
        <v>0</v>
      </c>
      <c r="W279" s="228">
        <v>0</v>
      </c>
      <c r="X279" s="228">
        <f>W279*H279</f>
        <v>0</v>
      </c>
      <c r="Y279" s="229" t="s">
        <v>20</v>
      </c>
      <c r="AR279" s="230" t="s">
        <v>129</v>
      </c>
      <c r="AT279" s="230" t="s">
        <v>185</v>
      </c>
      <c r="AU279" s="230" t="s">
        <v>88</v>
      </c>
      <c r="AY279" s="18" t="s">
        <v>183</v>
      </c>
      <c r="BE279" s="231">
        <f>IF(O279="základní",K279,0)</f>
        <v>0</v>
      </c>
      <c r="BF279" s="231">
        <f>IF(O279="snížená",K279,0)</f>
        <v>0</v>
      </c>
      <c r="BG279" s="231">
        <f>IF(O279="zákl. přenesená",K279,0)</f>
        <v>0</v>
      </c>
      <c r="BH279" s="231">
        <f>IF(O279="sníž. přenesená",K279,0)</f>
        <v>0</v>
      </c>
      <c r="BI279" s="231">
        <f>IF(O279="nulová",K279,0)</f>
        <v>0</v>
      </c>
      <c r="BJ279" s="18" t="s">
        <v>86</v>
      </c>
      <c r="BK279" s="231">
        <f>ROUND(P279*H279,2)</f>
        <v>0</v>
      </c>
      <c r="BL279" s="18" t="s">
        <v>129</v>
      </c>
      <c r="BM279" s="230" t="s">
        <v>888</v>
      </c>
    </row>
    <row r="280" s="1" customFormat="1">
      <c r="B280" s="39"/>
      <c r="C280" s="40"/>
      <c r="D280" s="232" t="s">
        <v>191</v>
      </c>
      <c r="E280" s="40"/>
      <c r="F280" s="233" t="s">
        <v>889</v>
      </c>
      <c r="G280" s="40"/>
      <c r="H280" s="40"/>
      <c r="I280" s="138"/>
      <c r="J280" s="138"/>
      <c r="K280" s="40"/>
      <c r="L280" s="40"/>
      <c r="M280" s="44"/>
      <c r="N280" s="234"/>
      <c r="O280" s="84"/>
      <c r="P280" s="84"/>
      <c r="Q280" s="84"/>
      <c r="R280" s="84"/>
      <c r="S280" s="84"/>
      <c r="T280" s="84"/>
      <c r="U280" s="84"/>
      <c r="V280" s="84"/>
      <c r="W280" s="84"/>
      <c r="X280" s="84"/>
      <c r="Y280" s="85"/>
      <c r="AT280" s="18" t="s">
        <v>191</v>
      </c>
      <c r="AU280" s="18" t="s">
        <v>88</v>
      </c>
    </row>
    <row r="281" s="1" customFormat="1">
      <c r="B281" s="39"/>
      <c r="C281" s="40"/>
      <c r="D281" s="232" t="s">
        <v>193</v>
      </c>
      <c r="E281" s="40"/>
      <c r="F281" s="235" t="s">
        <v>325</v>
      </c>
      <c r="G281" s="40"/>
      <c r="H281" s="40"/>
      <c r="I281" s="138"/>
      <c r="J281" s="138"/>
      <c r="K281" s="40"/>
      <c r="L281" s="40"/>
      <c r="M281" s="44"/>
      <c r="N281" s="234"/>
      <c r="O281" s="84"/>
      <c r="P281" s="84"/>
      <c r="Q281" s="84"/>
      <c r="R281" s="84"/>
      <c r="S281" s="84"/>
      <c r="T281" s="84"/>
      <c r="U281" s="84"/>
      <c r="V281" s="84"/>
      <c r="W281" s="84"/>
      <c r="X281" s="84"/>
      <c r="Y281" s="85"/>
      <c r="AT281" s="18" t="s">
        <v>193</v>
      </c>
      <c r="AU281" s="18" t="s">
        <v>88</v>
      </c>
    </row>
    <row r="282" s="1" customFormat="1">
      <c r="B282" s="39"/>
      <c r="C282" s="40"/>
      <c r="D282" s="232" t="s">
        <v>419</v>
      </c>
      <c r="E282" s="40"/>
      <c r="F282" s="235" t="s">
        <v>880</v>
      </c>
      <c r="G282" s="40"/>
      <c r="H282" s="40"/>
      <c r="I282" s="138"/>
      <c r="J282" s="138"/>
      <c r="K282" s="40"/>
      <c r="L282" s="40"/>
      <c r="M282" s="44"/>
      <c r="N282" s="234"/>
      <c r="O282" s="84"/>
      <c r="P282" s="84"/>
      <c r="Q282" s="84"/>
      <c r="R282" s="84"/>
      <c r="S282" s="84"/>
      <c r="T282" s="84"/>
      <c r="U282" s="84"/>
      <c r="V282" s="84"/>
      <c r="W282" s="84"/>
      <c r="X282" s="84"/>
      <c r="Y282" s="85"/>
      <c r="AT282" s="18" t="s">
        <v>419</v>
      </c>
      <c r="AU282" s="18" t="s">
        <v>88</v>
      </c>
    </row>
    <row r="283" s="12" customFormat="1">
      <c r="B283" s="236"/>
      <c r="C283" s="237"/>
      <c r="D283" s="232" t="s">
        <v>195</v>
      </c>
      <c r="E283" s="238" t="s">
        <v>20</v>
      </c>
      <c r="F283" s="239" t="s">
        <v>890</v>
      </c>
      <c r="G283" s="237"/>
      <c r="H283" s="240">
        <v>96.569999999999993</v>
      </c>
      <c r="I283" s="241"/>
      <c r="J283" s="241"/>
      <c r="K283" s="237"/>
      <c r="L283" s="237"/>
      <c r="M283" s="242"/>
      <c r="N283" s="243"/>
      <c r="O283" s="244"/>
      <c r="P283" s="244"/>
      <c r="Q283" s="244"/>
      <c r="R283" s="244"/>
      <c r="S283" s="244"/>
      <c r="T283" s="244"/>
      <c r="U283" s="244"/>
      <c r="V283" s="244"/>
      <c r="W283" s="244"/>
      <c r="X283" s="244"/>
      <c r="Y283" s="245"/>
      <c r="AT283" s="246" t="s">
        <v>195</v>
      </c>
      <c r="AU283" s="246" t="s">
        <v>88</v>
      </c>
      <c r="AV283" s="12" t="s">
        <v>88</v>
      </c>
      <c r="AW283" s="12" t="s">
        <v>5</v>
      </c>
      <c r="AX283" s="12" t="s">
        <v>78</v>
      </c>
      <c r="AY283" s="246" t="s">
        <v>183</v>
      </c>
    </row>
    <row r="284" s="12" customFormat="1">
      <c r="B284" s="236"/>
      <c r="C284" s="237"/>
      <c r="D284" s="232" t="s">
        <v>195</v>
      </c>
      <c r="E284" s="238" t="s">
        <v>20</v>
      </c>
      <c r="F284" s="239" t="s">
        <v>891</v>
      </c>
      <c r="G284" s="237"/>
      <c r="H284" s="240">
        <v>-14.359999999999999</v>
      </c>
      <c r="I284" s="241"/>
      <c r="J284" s="241"/>
      <c r="K284" s="237"/>
      <c r="L284" s="237"/>
      <c r="M284" s="242"/>
      <c r="N284" s="243"/>
      <c r="O284" s="244"/>
      <c r="P284" s="244"/>
      <c r="Q284" s="244"/>
      <c r="R284" s="244"/>
      <c r="S284" s="244"/>
      <c r="T284" s="244"/>
      <c r="U284" s="244"/>
      <c r="V284" s="244"/>
      <c r="W284" s="244"/>
      <c r="X284" s="244"/>
      <c r="Y284" s="245"/>
      <c r="AT284" s="246" t="s">
        <v>195</v>
      </c>
      <c r="AU284" s="246" t="s">
        <v>88</v>
      </c>
      <c r="AV284" s="12" t="s">
        <v>88</v>
      </c>
      <c r="AW284" s="12" t="s">
        <v>5</v>
      </c>
      <c r="AX284" s="12" t="s">
        <v>78</v>
      </c>
      <c r="AY284" s="246" t="s">
        <v>183</v>
      </c>
    </row>
    <row r="285" s="12" customFormat="1">
      <c r="B285" s="236"/>
      <c r="C285" s="237"/>
      <c r="D285" s="232" t="s">
        <v>195</v>
      </c>
      <c r="E285" s="238" t="s">
        <v>20</v>
      </c>
      <c r="F285" s="239" t="s">
        <v>892</v>
      </c>
      <c r="G285" s="237"/>
      <c r="H285" s="240">
        <v>-10.699999999999999</v>
      </c>
      <c r="I285" s="241"/>
      <c r="J285" s="241"/>
      <c r="K285" s="237"/>
      <c r="L285" s="237"/>
      <c r="M285" s="242"/>
      <c r="N285" s="243"/>
      <c r="O285" s="244"/>
      <c r="P285" s="244"/>
      <c r="Q285" s="244"/>
      <c r="R285" s="244"/>
      <c r="S285" s="244"/>
      <c r="T285" s="244"/>
      <c r="U285" s="244"/>
      <c r="V285" s="244"/>
      <c r="W285" s="244"/>
      <c r="X285" s="244"/>
      <c r="Y285" s="245"/>
      <c r="AT285" s="246" t="s">
        <v>195</v>
      </c>
      <c r="AU285" s="246" t="s">
        <v>88</v>
      </c>
      <c r="AV285" s="12" t="s">
        <v>88</v>
      </c>
      <c r="AW285" s="12" t="s">
        <v>5</v>
      </c>
      <c r="AX285" s="12" t="s">
        <v>78</v>
      </c>
      <c r="AY285" s="246" t="s">
        <v>183</v>
      </c>
    </row>
    <row r="286" s="13" customFormat="1">
      <c r="B286" s="247"/>
      <c r="C286" s="248"/>
      <c r="D286" s="232" t="s">
        <v>195</v>
      </c>
      <c r="E286" s="249" t="s">
        <v>824</v>
      </c>
      <c r="F286" s="250" t="s">
        <v>197</v>
      </c>
      <c r="G286" s="248"/>
      <c r="H286" s="251">
        <v>71.510000000000005</v>
      </c>
      <c r="I286" s="252"/>
      <c r="J286" s="252"/>
      <c r="K286" s="248"/>
      <c r="L286" s="248"/>
      <c r="M286" s="253"/>
      <c r="N286" s="254"/>
      <c r="O286" s="255"/>
      <c r="P286" s="255"/>
      <c r="Q286" s="255"/>
      <c r="R286" s="255"/>
      <c r="S286" s="255"/>
      <c r="T286" s="255"/>
      <c r="U286" s="255"/>
      <c r="V286" s="255"/>
      <c r="W286" s="255"/>
      <c r="X286" s="255"/>
      <c r="Y286" s="256"/>
      <c r="AT286" s="257" t="s">
        <v>195</v>
      </c>
      <c r="AU286" s="257" t="s">
        <v>88</v>
      </c>
      <c r="AV286" s="13" t="s">
        <v>129</v>
      </c>
      <c r="AW286" s="13" t="s">
        <v>5</v>
      </c>
      <c r="AX286" s="13" t="s">
        <v>86</v>
      </c>
      <c r="AY286" s="257" t="s">
        <v>183</v>
      </c>
    </row>
    <row r="287" s="1" customFormat="1" ht="24" customHeight="1">
      <c r="B287" s="39"/>
      <c r="C287" s="218" t="s">
        <v>426</v>
      </c>
      <c r="D287" s="218" t="s">
        <v>185</v>
      </c>
      <c r="E287" s="219" t="s">
        <v>893</v>
      </c>
      <c r="F287" s="220" t="s">
        <v>894</v>
      </c>
      <c r="G287" s="221" t="s">
        <v>224</v>
      </c>
      <c r="H287" s="222">
        <v>4.6820000000000004</v>
      </c>
      <c r="I287" s="223"/>
      <c r="J287" s="223"/>
      <c r="K287" s="224">
        <f>ROUND(P287*H287,2)</f>
        <v>0</v>
      </c>
      <c r="L287" s="220" t="s">
        <v>189</v>
      </c>
      <c r="M287" s="44"/>
      <c r="N287" s="225" t="s">
        <v>20</v>
      </c>
      <c r="O287" s="226" t="s">
        <v>47</v>
      </c>
      <c r="P287" s="227">
        <f>I287+J287</f>
        <v>0</v>
      </c>
      <c r="Q287" s="227">
        <f>ROUND(I287*H287,2)</f>
        <v>0</v>
      </c>
      <c r="R287" s="227">
        <f>ROUND(J287*H287,2)</f>
        <v>0</v>
      </c>
      <c r="S287" s="84"/>
      <c r="T287" s="228">
        <f>S287*H287</f>
        <v>0</v>
      </c>
      <c r="U287" s="228">
        <v>0</v>
      </c>
      <c r="V287" s="228">
        <f>U287*H287</f>
        <v>0</v>
      </c>
      <c r="W287" s="228">
        <v>0</v>
      </c>
      <c r="X287" s="228">
        <f>W287*H287</f>
        <v>0</v>
      </c>
      <c r="Y287" s="229" t="s">
        <v>20</v>
      </c>
      <c r="AR287" s="230" t="s">
        <v>129</v>
      </c>
      <c r="AT287" s="230" t="s">
        <v>185</v>
      </c>
      <c r="AU287" s="230" t="s">
        <v>88</v>
      </c>
      <c r="AY287" s="18" t="s">
        <v>183</v>
      </c>
      <c r="BE287" s="231">
        <f>IF(O287="základní",K287,0)</f>
        <v>0</v>
      </c>
      <c r="BF287" s="231">
        <f>IF(O287="snížená",K287,0)</f>
        <v>0</v>
      </c>
      <c r="BG287" s="231">
        <f>IF(O287="zákl. přenesená",K287,0)</f>
        <v>0</v>
      </c>
      <c r="BH287" s="231">
        <f>IF(O287="sníž. přenesená",K287,0)</f>
        <v>0</v>
      </c>
      <c r="BI287" s="231">
        <f>IF(O287="nulová",K287,0)</f>
        <v>0</v>
      </c>
      <c r="BJ287" s="18" t="s">
        <v>86</v>
      </c>
      <c r="BK287" s="231">
        <f>ROUND(P287*H287,2)</f>
        <v>0</v>
      </c>
      <c r="BL287" s="18" t="s">
        <v>129</v>
      </c>
      <c r="BM287" s="230" t="s">
        <v>895</v>
      </c>
    </row>
    <row r="288" s="1" customFormat="1">
      <c r="B288" s="39"/>
      <c r="C288" s="40"/>
      <c r="D288" s="232" t="s">
        <v>191</v>
      </c>
      <c r="E288" s="40"/>
      <c r="F288" s="233" t="s">
        <v>896</v>
      </c>
      <c r="G288" s="40"/>
      <c r="H288" s="40"/>
      <c r="I288" s="138"/>
      <c r="J288" s="138"/>
      <c r="K288" s="40"/>
      <c r="L288" s="40"/>
      <c r="M288" s="44"/>
      <c r="N288" s="234"/>
      <c r="O288" s="84"/>
      <c r="P288" s="84"/>
      <c r="Q288" s="84"/>
      <c r="R288" s="84"/>
      <c r="S288" s="84"/>
      <c r="T288" s="84"/>
      <c r="U288" s="84"/>
      <c r="V288" s="84"/>
      <c r="W288" s="84"/>
      <c r="X288" s="84"/>
      <c r="Y288" s="85"/>
      <c r="AT288" s="18" t="s">
        <v>191</v>
      </c>
      <c r="AU288" s="18" t="s">
        <v>88</v>
      </c>
    </row>
    <row r="289" s="1" customFormat="1">
      <c r="B289" s="39"/>
      <c r="C289" s="40"/>
      <c r="D289" s="232" t="s">
        <v>193</v>
      </c>
      <c r="E289" s="40"/>
      <c r="F289" s="235" t="s">
        <v>325</v>
      </c>
      <c r="G289" s="40"/>
      <c r="H289" s="40"/>
      <c r="I289" s="138"/>
      <c r="J289" s="138"/>
      <c r="K289" s="40"/>
      <c r="L289" s="40"/>
      <c r="M289" s="44"/>
      <c r="N289" s="234"/>
      <c r="O289" s="84"/>
      <c r="P289" s="84"/>
      <c r="Q289" s="84"/>
      <c r="R289" s="84"/>
      <c r="S289" s="84"/>
      <c r="T289" s="84"/>
      <c r="U289" s="84"/>
      <c r="V289" s="84"/>
      <c r="W289" s="84"/>
      <c r="X289" s="84"/>
      <c r="Y289" s="85"/>
      <c r="AT289" s="18" t="s">
        <v>193</v>
      </c>
      <c r="AU289" s="18" t="s">
        <v>88</v>
      </c>
    </row>
    <row r="290" s="12" customFormat="1">
      <c r="B290" s="236"/>
      <c r="C290" s="237"/>
      <c r="D290" s="232" t="s">
        <v>195</v>
      </c>
      <c r="E290" s="238" t="s">
        <v>20</v>
      </c>
      <c r="F290" s="239" t="s">
        <v>869</v>
      </c>
      <c r="G290" s="237"/>
      <c r="H290" s="240">
        <v>4.6820000000000004</v>
      </c>
      <c r="I290" s="241"/>
      <c r="J290" s="241"/>
      <c r="K290" s="237"/>
      <c r="L290" s="237"/>
      <c r="M290" s="242"/>
      <c r="N290" s="243"/>
      <c r="O290" s="244"/>
      <c r="P290" s="244"/>
      <c r="Q290" s="244"/>
      <c r="R290" s="244"/>
      <c r="S290" s="244"/>
      <c r="T290" s="244"/>
      <c r="U290" s="244"/>
      <c r="V290" s="244"/>
      <c r="W290" s="244"/>
      <c r="X290" s="244"/>
      <c r="Y290" s="245"/>
      <c r="AT290" s="246" t="s">
        <v>195</v>
      </c>
      <c r="AU290" s="246" t="s">
        <v>88</v>
      </c>
      <c r="AV290" s="12" t="s">
        <v>88</v>
      </c>
      <c r="AW290" s="12" t="s">
        <v>5</v>
      </c>
      <c r="AX290" s="12" t="s">
        <v>78</v>
      </c>
      <c r="AY290" s="246" t="s">
        <v>183</v>
      </c>
    </row>
    <row r="291" s="13" customFormat="1">
      <c r="B291" s="247"/>
      <c r="C291" s="248"/>
      <c r="D291" s="232" t="s">
        <v>195</v>
      </c>
      <c r="E291" s="249" t="s">
        <v>20</v>
      </c>
      <c r="F291" s="250" t="s">
        <v>197</v>
      </c>
      <c r="G291" s="248"/>
      <c r="H291" s="251">
        <v>4.6820000000000004</v>
      </c>
      <c r="I291" s="252"/>
      <c r="J291" s="252"/>
      <c r="K291" s="248"/>
      <c r="L291" s="248"/>
      <c r="M291" s="253"/>
      <c r="N291" s="254"/>
      <c r="O291" s="255"/>
      <c r="P291" s="255"/>
      <c r="Q291" s="255"/>
      <c r="R291" s="255"/>
      <c r="S291" s="255"/>
      <c r="T291" s="255"/>
      <c r="U291" s="255"/>
      <c r="V291" s="255"/>
      <c r="W291" s="255"/>
      <c r="X291" s="255"/>
      <c r="Y291" s="256"/>
      <c r="AT291" s="257" t="s">
        <v>195</v>
      </c>
      <c r="AU291" s="257" t="s">
        <v>88</v>
      </c>
      <c r="AV291" s="13" t="s">
        <v>129</v>
      </c>
      <c r="AW291" s="13" t="s">
        <v>5</v>
      </c>
      <c r="AX291" s="13" t="s">
        <v>86</v>
      </c>
      <c r="AY291" s="257" t="s">
        <v>183</v>
      </c>
    </row>
    <row r="292" s="1" customFormat="1" ht="24" customHeight="1">
      <c r="B292" s="39"/>
      <c r="C292" s="218" t="s">
        <v>433</v>
      </c>
      <c r="D292" s="298" t="s">
        <v>185</v>
      </c>
      <c r="E292" s="219" t="s">
        <v>897</v>
      </c>
      <c r="F292" s="220" t="s">
        <v>898</v>
      </c>
      <c r="G292" s="221" t="s">
        <v>224</v>
      </c>
      <c r="H292" s="222">
        <v>1287.1800000000001</v>
      </c>
      <c r="I292" s="223"/>
      <c r="J292" s="223"/>
      <c r="K292" s="224">
        <f>ROUND(P292*H292,2)</f>
        <v>0</v>
      </c>
      <c r="L292" s="220" t="s">
        <v>189</v>
      </c>
      <c r="M292" s="44"/>
      <c r="N292" s="225" t="s">
        <v>20</v>
      </c>
      <c r="O292" s="226" t="s">
        <v>47</v>
      </c>
      <c r="P292" s="227">
        <f>I292+J292</f>
        <v>0</v>
      </c>
      <c r="Q292" s="227">
        <f>ROUND(I292*H292,2)</f>
        <v>0</v>
      </c>
      <c r="R292" s="227">
        <f>ROUND(J292*H292,2)</f>
        <v>0</v>
      </c>
      <c r="S292" s="84"/>
      <c r="T292" s="228">
        <f>S292*H292</f>
        <v>0</v>
      </c>
      <c r="U292" s="228">
        <v>0</v>
      </c>
      <c r="V292" s="228">
        <f>U292*H292</f>
        <v>0</v>
      </c>
      <c r="W292" s="228">
        <v>0</v>
      </c>
      <c r="X292" s="228">
        <f>W292*H292</f>
        <v>0</v>
      </c>
      <c r="Y292" s="229" t="s">
        <v>20</v>
      </c>
      <c r="AR292" s="230" t="s">
        <v>129</v>
      </c>
      <c r="AT292" s="230" t="s">
        <v>185</v>
      </c>
      <c r="AU292" s="230" t="s">
        <v>88</v>
      </c>
      <c r="AY292" s="18" t="s">
        <v>183</v>
      </c>
      <c r="BE292" s="231">
        <f>IF(O292="základní",K292,0)</f>
        <v>0</v>
      </c>
      <c r="BF292" s="231">
        <f>IF(O292="snížená",K292,0)</f>
        <v>0</v>
      </c>
      <c r="BG292" s="231">
        <f>IF(O292="zákl. přenesená",K292,0)</f>
        <v>0</v>
      </c>
      <c r="BH292" s="231">
        <f>IF(O292="sníž. přenesená",K292,0)</f>
        <v>0</v>
      </c>
      <c r="BI292" s="231">
        <f>IF(O292="nulová",K292,0)</f>
        <v>0</v>
      </c>
      <c r="BJ292" s="18" t="s">
        <v>86</v>
      </c>
      <c r="BK292" s="231">
        <f>ROUND(P292*H292,2)</f>
        <v>0</v>
      </c>
      <c r="BL292" s="18" t="s">
        <v>129</v>
      </c>
      <c r="BM292" s="230" t="s">
        <v>899</v>
      </c>
    </row>
    <row r="293" s="1" customFormat="1">
      <c r="B293" s="39"/>
      <c r="C293" s="40"/>
      <c r="D293" s="232" t="s">
        <v>191</v>
      </c>
      <c r="E293" s="40"/>
      <c r="F293" s="233" t="s">
        <v>900</v>
      </c>
      <c r="G293" s="40"/>
      <c r="H293" s="40"/>
      <c r="I293" s="138"/>
      <c r="J293" s="138"/>
      <c r="K293" s="40"/>
      <c r="L293" s="40"/>
      <c r="M293" s="44"/>
      <c r="N293" s="234"/>
      <c r="O293" s="84"/>
      <c r="P293" s="84"/>
      <c r="Q293" s="84"/>
      <c r="R293" s="84"/>
      <c r="S293" s="84"/>
      <c r="T293" s="84"/>
      <c r="U293" s="84"/>
      <c r="V293" s="84"/>
      <c r="W293" s="84"/>
      <c r="X293" s="84"/>
      <c r="Y293" s="85"/>
      <c r="AT293" s="18" t="s">
        <v>191</v>
      </c>
      <c r="AU293" s="18" t="s">
        <v>88</v>
      </c>
    </row>
    <row r="294" s="1" customFormat="1">
      <c r="B294" s="39"/>
      <c r="C294" s="40"/>
      <c r="D294" s="232" t="s">
        <v>193</v>
      </c>
      <c r="E294" s="40"/>
      <c r="F294" s="235" t="s">
        <v>325</v>
      </c>
      <c r="G294" s="40"/>
      <c r="H294" s="40"/>
      <c r="I294" s="138"/>
      <c r="J294" s="138"/>
      <c r="K294" s="40"/>
      <c r="L294" s="40"/>
      <c r="M294" s="44"/>
      <c r="N294" s="234"/>
      <c r="O294" s="84"/>
      <c r="P294" s="84"/>
      <c r="Q294" s="84"/>
      <c r="R294" s="84"/>
      <c r="S294" s="84"/>
      <c r="T294" s="84"/>
      <c r="U294" s="84"/>
      <c r="V294" s="84"/>
      <c r="W294" s="84"/>
      <c r="X294" s="84"/>
      <c r="Y294" s="85"/>
      <c r="AT294" s="18" t="s">
        <v>193</v>
      </c>
      <c r="AU294" s="18" t="s">
        <v>88</v>
      </c>
    </row>
    <row r="295" s="1" customFormat="1">
      <c r="B295" s="39"/>
      <c r="C295" s="40"/>
      <c r="D295" s="232" t="s">
        <v>419</v>
      </c>
      <c r="E295" s="40"/>
      <c r="F295" s="235" t="s">
        <v>880</v>
      </c>
      <c r="G295" s="40"/>
      <c r="H295" s="40"/>
      <c r="I295" s="138"/>
      <c r="J295" s="138"/>
      <c r="K295" s="40"/>
      <c r="L295" s="40"/>
      <c r="M295" s="44"/>
      <c r="N295" s="234"/>
      <c r="O295" s="84"/>
      <c r="P295" s="84"/>
      <c r="Q295" s="84"/>
      <c r="R295" s="84"/>
      <c r="S295" s="84"/>
      <c r="T295" s="84"/>
      <c r="U295" s="84"/>
      <c r="V295" s="84"/>
      <c r="W295" s="84"/>
      <c r="X295" s="84"/>
      <c r="Y295" s="85"/>
      <c r="AT295" s="18" t="s">
        <v>419</v>
      </c>
      <c r="AU295" s="18" t="s">
        <v>88</v>
      </c>
    </row>
    <row r="296" s="12" customFormat="1">
      <c r="B296" s="236"/>
      <c r="C296" s="237"/>
      <c r="D296" s="232" t="s">
        <v>195</v>
      </c>
      <c r="E296" s="238" t="s">
        <v>20</v>
      </c>
      <c r="F296" s="239" t="s">
        <v>901</v>
      </c>
      <c r="G296" s="237"/>
      <c r="H296" s="240">
        <v>1287.1800000000001</v>
      </c>
      <c r="I296" s="241"/>
      <c r="J296" s="241"/>
      <c r="K296" s="237"/>
      <c r="L296" s="237"/>
      <c r="M296" s="242"/>
      <c r="N296" s="243"/>
      <c r="O296" s="244"/>
      <c r="P296" s="244"/>
      <c r="Q296" s="244"/>
      <c r="R296" s="244"/>
      <c r="S296" s="244"/>
      <c r="T296" s="244"/>
      <c r="U296" s="244"/>
      <c r="V296" s="244"/>
      <c r="W296" s="244"/>
      <c r="X296" s="244"/>
      <c r="Y296" s="245"/>
      <c r="AT296" s="246" t="s">
        <v>195</v>
      </c>
      <c r="AU296" s="246" t="s">
        <v>88</v>
      </c>
      <c r="AV296" s="12" t="s">
        <v>88</v>
      </c>
      <c r="AW296" s="12" t="s">
        <v>5</v>
      </c>
      <c r="AX296" s="12" t="s">
        <v>78</v>
      </c>
      <c r="AY296" s="246" t="s">
        <v>183</v>
      </c>
    </row>
    <row r="297" s="13" customFormat="1">
      <c r="B297" s="247"/>
      <c r="C297" s="248"/>
      <c r="D297" s="232" t="s">
        <v>195</v>
      </c>
      <c r="E297" s="249" t="s">
        <v>20</v>
      </c>
      <c r="F297" s="250" t="s">
        <v>197</v>
      </c>
      <c r="G297" s="248"/>
      <c r="H297" s="251">
        <v>1287.1800000000001</v>
      </c>
      <c r="I297" s="252"/>
      <c r="J297" s="252"/>
      <c r="K297" s="248"/>
      <c r="L297" s="248"/>
      <c r="M297" s="253"/>
      <c r="N297" s="254"/>
      <c r="O297" s="255"/>
      <c r="P297" s="255"/>
      <c r="Q297" s="255"/>
      <c r="R297" s="255"/>
      <c r="S297" s="255"/>
      <c r="T297" s="255"/>
      <c r="U297" s="255"/>
      <c r="V297" s="255"/>
      <c r="W297" s="255"/>
      <c r="X297" s="255"/>
      <c r="Y297" s="256"/>
      <c r="AT297" s="257" t="s">
        <v>195</v>
      </c>
      <c r="AU297" s="257" t="s">
        <v>88</v>
      </c>
      <c r="AV297" s="13" t="s">
        <v>129</v>
      </c>
      <c r="AW297" s="13" t="s">
        <v>5</v>
      </c>
      <c r="AX297" s="13" t="s">
        <v>86</v>
      </c>
      <c r="AY297" s="257" t="s">
        <v>183</v>
      </c>
    </row>
    <row r="298" s="1" customFormat="1" ht="24" customHeight="1">
      <c r="B298" s="39"/>
      <c r="C298" s="218" t="s">
        <v>438</v>
      </c>
      <c r="D298" s="294" t="s">
        <v>185</v>
      </c>
      <c r="E298" s="219" t="s">
        <v>427</v>
      </c>
      <c r="F298" s="220" t="s">
        <v>428</v>
      </c>
      <c r="G298" s="221" t="s">
        <v>224</v>
      </c>
      <c r="H298" s="222">
        <v>0.69999999999999996</v>
      </c>
      <c r="I298" s="223"/>
      <c r="J298" s="223"/>
      <c r="K298" s="224">
        <f>ROUND(P298*H298,2)</f>
        <v>0</v>
      </c>
      <c r="L298" s="220" t="s">
        <v>189</v>
      </c>
      <c r="M298" s="44"/>
      <c r="N298" s="225" t="s">
        <v>20</v>
      </c>
      <c r="O298" s="226" t="s">
        <v>47</v>
      </c>
      <c r="P298" s="227">
        <f>I298+J298</f>
        <v>0</v>
      </c>
      <c r="Q298" s="227">
        <f>ROUND(I298*H298,2)</f>
        <v>0</v>
      </c>
      <c r="R298" s="227">
        <f>ROUND(J298*H298,2)</f>
        <v>0</v>
      </c>
      <c r="S298" s="84"/>
      <c r="T298" s="228">
        <f>S298*H298</f>
        <v>0</v>
      </c>
      <c r="U298" s="228">
        <v>0</v>
      </c>
      <c r="V298" s="228">
        <f>U298*H298</f>
        <v>0</v>
      </c>
      <c r="W298" s="228">
        <v>0</v>
      </c>
      <c r="X298" s="228">
        <f>W298*H298</f>
        <v>0</v>
      </c>
      <c r="Y298" s="229" t="s">
        <v>20</v>
      </c>
      <c r="AR298" s="230" t="s">
        <v>129</v>
      </c>
      <c r="AT298" s="230" t="s">
        <v>185</v>
      </c>
      <c r="AU298" s="230" t="s">
        <v>88</v>
      </c>
      <c r="AY298" s="18" t="s">
        <v>183</v>
      </c>
      <c r="BE298" s="231">
        <f>IF(O298="základní",K298,0)</f>
        <v>0</v>
      </c>
      <c r="BF298" s="231">
        <f>IF(O298="snížená",K298,0)</f>
        <v>0</v>
      </c>
      <c r="BG298" s="231">
        <f>IF(O298="zákl. přenesená",K298,0)</f>
        <v>0</v>
      </c>
      <c r="BH298" s="231">
        <f>IF(O298="sníž. přenesená",K298,0)</f>
        <v>0</v>
      </c>
      <c r="BI298" s="231">
        <f>IF(O298="nulová",K298,0)</f>
        <v>0</v>
      </c>
      <c r="BJ298" s="18" t="s">
        <v>86</v>
      </c>
      <c r="BK298" s="231">
        <f>ROUND(P298*H298,2)</f>
        <v>0</v>
      </c>
      <c r="BL298" s="18" t="s">
        <v>129</v>
      </c>
      <c r="BM298" s="230" t="s">
        <v>429</v>
      </c>
    </row>
    <row r="299" s="1" customFormat="1">
      <c r="B299" s="39"/>
      <c r="C299" s="40"/>
      <c r="D299" s="232" t="s">
        <v>191</v>
      </c>
      <c r="E299" s="40"/>
      <c r="F299" s="233" t="s">
        <v>430</v>
      </c>
      <c r="G299" s="40"/>
      <c r="H299" s="40"/>
      <c r="I299" s="138"/>
      <c r="J299" s="138"/>
      <c r="K299" s="40"/>
      <c r="L299" s="40"/>
      <c r="M299" s="44"/>
      <c r="N299" s="234"/>
      <c r="O299" s="84"/>
      <c r="P299" s="84"/>
      <c r="Q299" s="84"/>
      <c r="R299" s="84"/>
      <c r="S299" s="84"/>
      <c r="T299" s="84"/>
      <c r="U299" s="84"/>
      <c r="V299" s="84"/>
      <c r="W299" s="84"/>
      <c r="X299" s="84"/>
      <c r="Y299" s="85"/>
      <c r="AT299" s="18" t="s">
        <v>191</v>
      </c>
      <c r="AU299" s="18" t="s">
        <v>88</v>
      </c>
    </row>
    <row r="300" s="1" customFormat="1">
      <c r="B300" s="39"/>
      <c r="C300" s="40"/>
      <c r="D300" s="232" t="s">
        <v>193</v>
      </c>
      <c r="E300" s="40"/>
      <c r="F300" s="235" t="s">
        <v>431</v>
      </c>
      <c r="G300" s="40"/>
      <c r="H300" s="40"/>
      <c r="I300" s="138"/>
      <c r="J300" s="138"/>
      <c r="K300" s="40"/>
      <c r="L300" s="40"/>
      <c r="M300" s="44"/>
      <c r="N300" s="234"/>
      <c r="O300" s="84"/>
      <c r="P300" s="84"/>
      <c r="Q300" s="84"/>
      <c r="R300" s="84"/>
      <c r="S300" s="84"/>
      <c r="T300" s="84"/>
      <c r="U300" s="84"/>
      <c r="V300" s="84"/>
      <c r="W300" s="84"/>
      <c r="X300" s="84"/>
      <c r="Y300" s="85"/>
      <c r="AT300" s="18" t="s">
        <v>193</v>
      </c>
      <c r="AU300" s="18" t="s">
        <v>88</v>
      </c>
    </row>
    <row r="301" s="12" customFormat="1">
      <c r="B301" s="236"/>
      <c r="C301" s="237"/>
      <c r="D301" s="232" t="s">
        <v>195</v>
      </c>
      <c r="E301" s="238" t="s">
        <v>20</v>
      </c>
      <c r="F301" s="239" t="s">
        <v>902</v>
      </c>
      <c r="G301" s="237"/>
      <c r="H301" s="240">
        <v>0.69999999999999996</v>
      </c>
      <c r="I301" s="241"/>
      <c r="J301" s="241"/>
      <c r="K301" s="237"/>
      <c r="L301" s="237"/>
      <c r="M301" s="242"/>
      <c r="N301" s="243"/>
      <c r="O301" s="244"/>
      <c r="P301" s="244"/>
      <c r="Q301" s="244"/>
      <c r="R301" s="244"/>
      <c r="S301" s="244"/>
      <c r="T301" s="244"/>
      <c r="U301" s="244"/>
      <c r="V301" s="244"/>
      <c r="W301" s="244"/>
      <c r="X301" s="244"/>
      <c r="Y301" s="245"/>
      <c r="AT301" s="246" t="s">
        <v>195</v>
      </c>
      <c r="AU301" s="246" t="s">
        <v>88</v>
      </c>
      <c r="AV301" s="12" t="s">
        <v>88</v>
      </c>
      <c r="AW301" s="12" t="s">
        <v>5</v>
      </c>
      <c r="AX301" s="12" t="s">
        <v>78</v>
      </c>
      <c r="AY301" s="246" t="s">
        <v>183</v>
      </c>
    </row>
    <row r="302" s="13" customFormat="1">
      <c r="B302" s="247"/>
      <c r="C302" s="248"/>
      <c r="D302" s="232" t="s">
        <v>195</v>
      </c>
      <c r="E302" s="249" t="s">
        <v>119</v>
      </c>
      <c r="F302" s="250" t="s">
        <v>197</v>
      </c>
      <c r="G302" s="248"/>
      <c r="H302" s="251">
        <v>0.69999999999999996</v>
      </c>
      <c r="I302" s="252"/>
      <c r="J302" s="252"/>
      <c r="K302" s="248"/>
      <c r="L302" s="248"/>
      <c r="M302" s="253"/>
      <c r="N302" s="254"/>
      <c r="O302" s="255"/>
      <c r="P302" s="255"/>
      <c r="Q302" s="255"/>
      <c r="R302" s="255"/>
      <c r="S302" s="255"/>
      <c r="T302" s="255"/>
      <c r="U302" s="255"/>
      <c r="V302" s="255"/>
      <c r="W302" s="255"/>
      <c r="X302" s="255"/>
      <c r="Y302" s="256"/>
      <c r="AT302" s="257" t="s">
        <v>195</v>
      </c>
      <c r="AU302" s="257" t="s">
        <v>88</v>
      </c>
      <c r="AV302" s="13" t="s">
        <v>129</v>
      </c>
      <c r="AW302" s="13" t="s">
        <v>5</v>
      </c>
      <c r="AX302" s="13" t="s">
        <v>86</v>
      </c>
      <c r="AY302" s="257" t="s">
        <v>183</v>
      </c>
    </row>
    <row r="303" s="1" customFormat="1" ht="24" customHeight="1">
      <c r="B303" s="39"/>
      <c r="C303" s="218" t="s">
        <v>447</v>
      </c>
      <c r="D303" s="260" t="s">
        <v>185</v>
      </c>
      <c r="E303" s="219" t="s">
        <v>434</v>
      </c>
      <c r="F303" s="220" t="s">
        <v>435</v>
      </c>
      <c r="G303" s="221" t="s">
        <v>367</v>
      </c>
      <c r="H303" s="222">
        <v>10.6</v>
      </c>
      <c r="I303" s="223"/>
      <c r="J303" s="223"/>
      <c r="K303" s="224">
        <f>ROUND(P303*H303,2)</f>
        <v>0</v>
      </c>
      <c r="L303" s="220" t="s">
        <v>189</v>
      </c>
      <c r="M303" s="44"/>
      <c r="N303" s="225" t="s">
        <v>20</v>
      </c>
      <c r="O303" s="226" t="s">
        <v>47</v>
      </c>
      <c r="P303" s="227">
        <f>I303+J303</f>
        <v>0</v>
      </c>
      <c r="Q303" s="227">
        <f>ROUND(I303*H303,2)</f>
        <v>0</v>
      </c>
      <c r="R303" s="227">
        <f>ROUND(J303*H303,2)</f>
        <v>0</v>
      </c>
      <c r="S303" s="84"/>
      <c r="T303" s="228">
        <f>S303*H303</f>
        <v>0</v>
      </c>
      <c r="U303" s="228">
        <v>0</v>
      </c>
      <c r="V303" s="228">
        <f>U303*H303</f>
        <v>0</v>
      </c>
      <c r="W303" s="228">
        <v>0</v>
      </c>
      <c r="X303" s="228">
        <f>W303*H303</f>
        <v>0</v>
      </c>
      <c r="Y303" s="229" t="s">
        <v>20</v>
      </c>
      <c r="AR303" s="230" t="s">
        <v>129</v>
      </c>
      <c r="AT303" s="230" t="s">
        <v>185</v>
      </c>
      <c r="AU303" s="230" t="s">
        <v>88</v>
      </c>
      <c r="AY303" s="18" t="s">
        <v>183</v>
      </c>
      <c r="BE303" s="231">
        <f>IF(O303="základní",K303,0)</f>
        <v>0</v>
      </c>
      <c r="BF303" s="231">
        <f>IF(O303="snížená",K303,0)</f>
        <v>0</v>
      </c>
      <c r="BG303" s="231">
        <f>IF(O303="zákl. přenesená",K303,0)</f>
        <v>0</v>
      </c>
      <c r="BH303" s="231">
        <f>IF(O303="sníž. přenesená",K303,0)</f>
        <v>0</v>
      </c>
      <c r="BI303" s="231">
        <f>IF(O303="nulová",K303,0)</f>
        <v>0</v>
      </c>
      <c r="BJ303" s="18" t="s">
        <v>86</v>
      </c>
      <c r="BK303" s="231">
        <f>ROUND(P303*H303,2)</f>
        <v>0</v>
      </c>
      <c r="BL303" s="18" t="s">
        <v>129</v>
      </c>
      <c r="BM303" s="230" t="s">
        <v>436</v>
      </c>
    </row>
    <row r="304" s="1" customFormat="1">
      <c r="B304" s="39"/>
      <c r="C304" s="40"/>
      <c r="D304" s="232" t="s">
        <v>191</v>
      </c>
      <c r="E304" s="40"/>
      <c r="F304" s="233" t="s">
        <v>437</v>
      </c>
      <c r="G304" s="40"/>
      <c r="H304" s="40"/>
      <c r="I304" s="138"/>
      <c r="J304" s="138"/>
      <c r="K304" s="40"/>
      <c r="L304" s="40"/>
      <c r="M304" s="44"/>
      <c r="N304" s="234"/>
      <c r="O304" s="84"/>
      <c r="P304" s="84"/>
      <c r="Q304" s="84"/>
      <c r="R304" s="84"/>
      <c r="S304" s="84"/>
      <c r="T304" s="84"/>
      <c r="U304" s="84"/>
      <c r="V304" s="84"/>
      <c r="W304" s="84"/>
      <c r="X304" s="84"/>
      <c r="Y304" s="85"/>
      <c r="AT304" s="18" t="s">
        <v>191</v>
      </c>
      <c r="AU304" s="18" t="s">
        <v>88</v>
      </c>
    </row>
    <row r="305" s="12" customFormat="1">
      <c r="B305" s="236"/>
      <c r="C305" s="237"/>
      <c r="D305" s="232" t="s">
        <v>195</v>
      </c>
      <c r="E305" s="238" t="s">
        <v>20</v>
      </c>
      <c r="F305" s="239" t="s">
        <v>140</v>
      </c>
      <c r="G305" s="237"/>
      <c r="H305" s="240">
        <v>10.6</v>
      </c>
      <c r="I305" s="241"/>
      <c r="J305" s="241"/>
      <c r="K305" s="237"/>
      <c r="L305" s="237"/>
      <c r="M305" s="242"/>
      <c r="N305" s="243"/>
      <c r="O305" s="244"/>
      <c r="P305" s="244"/>
      <c r="Q305" s="244"/>
      <c r="R305" s="244"/>
      <c r="S305" s="244"/>
      <c r="T305" s="244"/>
      <c r="U305" s="244"/>
      <c r="V305" s="244"/>
      <c r="W305" s="244"/>
      <c r="X305" s="244"/>
      <c r="Y305" s="245"/>
      <c r="AT305" s="246" t="s">
        <v>195</v>
      </c>
      <c r="AU305" s="246" t="s">
        <v>88</v>
      </c>
      <c r="AV305" s="12" t="s">
        <v>88</v>
      </c>
      <c r="AW305" s="12" t="s">
        <v>5</v>
      </c>
      <c r="AX305" s="12" t="s">
        <v>78</v>
      </c>
      <c r="AY305" s="246" t="s">
        <v>183</v>
      </c>
    </row>
    <row r="306" s="13" customFormat="1">
      <c r="B306" s="247"/>
      <c r="C306" s="248"/>
      <c r="D306" s="232" t="s">
        <v>195</v>
      </c>
      <c r="E306" s="249" t="s">
        <v>20</v>
      </c>
      <c r="F306" s="250" t="s">
        <v>197</v>
      </c>
      <c r="G306" s="248"/>
      <c r="H306" s="251">
        <v>10.6</v>
      </c>
      <c r="I306" s="252"/>
      <c r="J306" s="252"/>
      <c r="K306" s="248"/>
      <c r="L306" s="248"/>
      <c r="M306" s="253"/>
      <c r="N306" s="254"/>
      <c r="O306" s="255"/>
      <c r="P306" s="255"/>
      <c r="Q306" s="255"/>
      <c r="R306" s="255"/>
      <c r="S306" s="255"/>
      <c r="T306" s="255"/>
      <c r="U306" s="255"/>
      <c r="V306" s="255"/>
      <c r="W306" s="255"/>
      <c r="X306" s="255"/>
      <c r="Y306" s="256"/>
      <c r="AT306" s="257" t="s">
        <v>195</v>
      </c>
      <c r="AU306" s="257" t="s">
        <v>88</v>
      </c>
      <c r="AV306" s="13" t="s">
        <v>129</v>
      </c>
      <c r="AW306" s="13" t="s">
        <v>5</v>
      </c>
      <c r="AX306" s="13" t="s">
        <v>86</v>
      </c>
      <c r="AY306" s="257" t="s">
        <v>183</v>
      </c>
    </row>
    <row r="307" s="1" customFormat="1" ht="24" customHeight="1">
      <c r="B307" s="39"/>
      <c r="C307" s="218" t="s">
        <v>454</v>
      </c>
      <c r="D307" s="294" t="s">
        <v>185</v>
      </c>
      <c r="E307" s="219" t="s">
        <v>439</v>
      </c>
      <c r="F307" s="220" t="s">
        <v>440</v>
      </c>
      <c r="G307" s="221" t="s">
        <v>224</v>
      </c>
      <c r="H307" s="222">
        <v>13.66</v>
      </c>
      <c r="I307" s="223"/>
      <c r="J307" s="223"/>
      <c r="K307" s="224">
        <f>ROUND(P307*H307,2)</f>
        <v>0</v>
      </c>
      <c r="L307" s="220" t="s">
        <v>189</v>
      </c>
      <c r="M307" s="44"/>
      <c r="N307" s="225" t="s">
        <v>20</v>
      </c>
      <c r="O307" s="226" t="s">
        <v>47</v>
      </c>
      <c r="P307" s="227">
        <f>I307+J307</f>
        <v>0</v>
      </c>
      <c r="Q307" s="227">
        <f>ROUND(I307*H307,2)</f>
        <v>0</v>
      </c>
      <c r="R307" s="227">
        <f>ROUND(J307*H307,2)</f>
        <v>0</v>
      </c>
      <c r="S307" s="84"/>
      <c r="T307" s="228">
        <f>S307*H307</f>
        <v>0</v>
      </c>
      <c r="U307" s="228">
        <v>0</v>
      </c>
      <c r="V307" s="228">
        <f>U307*H307</f>
        <v>0</v>
      </c>
      <c r="W307" s="228">
        <v>0</v>
      </c>
      <c r="X307" s="228">
        <f>W307*H307</f>
        <v>0</v>
      </c>
      <c r="Y307" s="229" t="s">
        <v>20</v>
      </c>
      <c r="AR307" s="230" t="s">
        <v>129</v>
      </c>
      <c r="AT307" s="230" t="s">
        <v>185</v>
      </c>
      <c r="AU307" s="230" t="s">
        <v>88</v>
      </c>
      <c r="AY307" s="18" t="s">
        <v>183</v>
      </c>
      <c r="BE307" s="231">
        <f>IF(O307="základní",K307,0)</f>
        <v>0</v>
      </c>
      <c r="BF307" s="231">
        <f>IF(O307="snížená",K307,0)</f>
        <v>0</v>
      </c>
      <c r="BG307" s="231">
        <f>IF(O307="zákl. přenesená",K307,0)</f>
        <v>0</v>
      </c>
      <c r="BH307" s="231">
        <f>IF(O307="sníž. přenesená",K307,0)</f>
        <v>0</v>
      </c>
      <c r="BI307" s="231">
        <f>IF(O307="nulová",K307,0)</f>
        <v>0</v>
      </c>
      <c r="BJ307" s="18" t="s">
        <v>86</v>
      </c>
      <c r="BK307" s="231">
        <f>ROUND(P307*H307,2)</f>
        <v>0</v>
      </c>
      <c r="BL307" s="18" t="s">
        <v>129</v>
      </c>
      <c r="BM307" s="230" t="s">
        <v>441</v>
      </c>
    </row>
    <row r="308" s="1" customFormat="1">
      <c r="B308" s="39"/>
      <c r="C308" s="40"/>
      <c r="D308" s="232" t="s">
        <v>191</v>
      </c>
      <c r="E308" s="40"/>
      <c r="F308" s="233" t="s">
        <v>442</v>
      </c>
      <c r="G308" s="40"/>
      <c r="H308" s="40"/>
      <c r="I308" s="138"/>
      <c r="J308" s="138"/>
      <c r="K308" s="40"/>
      <c r="L308" s="40"/>
      <c r="M308" s="44"/>
      <c r="N308" s="234"/>
      <c r="O308" s="84"/>
      <c r="P308" s="84"/>
      <c r="Q308" s="84"/>
      <c r="R308" s="84"/>
      <c r="S308" s="84"/>
      <c r="T308" s="84"/>
      <c r="U308" s="84"/>
      <c r="V308" s="84"/>
      <c r="W308" s="84"/>
      <c r="X308" s="84"/>
      <c r="Y308" s="85"/>
      <c r="AT308" s="18" t="s">
        <v>191</v>
      </c>
      <c r="AU308" s="18" t="s">
        <v>88</v>
      </c>
    </row>
    <row r="309" s="1" customFormat="1">
      <c r="B309" s="39"/>
      <c r="C309" s="40"/>
      <c r="D309" s="232" t="s">
        <v>193</v>
      </c>
      <c r="E309" s="40"/>
      <c r="F309" s="235" t="s">
        <v>443</v>
      </c>
      <c r="G309" s="40"/>
      <c r="H309" s="40"/>
      <c r="I309" s="138"/>
      <c r="J309" s="138"/>
      <c r="K309" s="40"/>
      <c r="L309" s="40"/>
      <c r="M309" s="44"/>
      <c r="N309" s="234"/>
      <c r="O309" s="84"/>
      <c r="P309" s="84"/>
      <c r="Q309" s="84"/>
      <c r="R309" s="84"/>
      <c r="S309" s="84"/>
      <c r="T309" s="84"/>
      <c r="U309" s="84"/>
      <c r="V309" s="84"/>
      <c r="W309" s="84"/>
      <c r="X309" s="84"/>
      <c r="Y309" s="85"/>
      <c r="AT309" s="18" t="s">
        <v>193</v>
      </c>
      <c r="AU309" s="18" t="s">
        <v>88</v>
      </c>
    </row>
    <row r="310" s="14" customFormat="1">
      <c r="B310" s="261"/>
      <c r="C310" s="262"/>
      <c r="D310" s="232" t="s">
        <v>195</v>
      </c>
      <c r="E310" s="263" t="s">
        <v>20</v>
      </c>
      <c r="F310" s="264" t="s">
        <v>444</v>
      </c>
      <c r="G310" s="262"/>
      <c r="H310" s="263" t="s">
        <v>20</v>
      </c>
      <c r="I310" s="265"/>
      <c r="J310" s="265"/>
      <c r="K310" s="262"/>
      <c r="L310" s="262"/>
      <c r="M310" s="266"/>
      <c r="N310" s="267"/>
      <c r="O310" s="268"/>
      <c r="P310" s="268"/>
      <c r="Q310" s="268"/>
      <c r="R310" s="268"/>
      <c r="S310" s="268"/>
      <c r="T310" s="268"/>
      <c r="U310" s="268"/>
      <c r="V310" s="268"/>
      <c r="W310" s="268"/>
      <c r="X310" s="268"/>
      <c r="Y310" s="269"/>
      <c r="AT310" s="270" t="s">
        <v>195</v>
      </c>
      <c r="AU310" s="270" t="s">
        <v>88</v>
      </c>
      <c r="AV310" s="14" t="s">
        <v>86</v>
      </c>
      <c r="AW310" s="14" t="s">
        <v>5</v>
      </c>
      <c r="AX310" s="14" t="s">
        <v>78</v>
      </c>
      <c r="AY310" s="270" t="s">
        <v>183</v>
      </c>
    </row>
    <row r="311" s="12" customFormat="1">
      <c r="B311" s="236"/>
      <c r="C311" s="237"/>
      <c r="D311" s="232" t="s">
        <v>195</v>
      </c>
      <c r="E311" s="238" t="s">
        <v>20</v>
      </c>
      <c r="F311" s="239" t="s">
        <v>903</v>
      </c>
      <c r="G311" s="237"/>
      <c r="H311" s="240">
        <v>7.2000000000000002</v>
      </c>
      <c r="I311" s="241"/>
      <c r="J311" s="241"/>
      <c r="K311" s="237"/>
      <c r="L311" s="237"/>
      <c r="M311" s="242"/>
      <c r="N311" s="243"/>
      <c r="O311" s="244"/>
      <c r="P311" s="244"/>
      <c r="Q311" s="244"/>
      <c r="R311" s="244"/>
      <c r="S311" s="244"/>
      <c r="T311" s="244"/>
      <c r="U311" s="244"/>
      <c r="V311" s="244"/>
      <c r="W311" s="244"/>
      <c r="X311" s="244"/>
      <c r="Y311" s="245"/>
      <c r="AT311" s="246" t="s">
        <v>195</v>
      </c>
      <c r="AU311" s="246" t="s">
        <v>88</v>
      </c>
      <c r="AV311" s="12" t="s">
        <v>88</v>
      </c>
      <c r="AW311" s="12" t="s">
        <v>5</v>
      </c>
      <c r="AX311" s="12" t="s">
        <v>78</v>
      </c>
      <c r="AY311" s="246" t="s">
        <v>183</v>
      </c>
    </row>
    <row r="312" s="12" customFormat="1">
      <c r="B312" s="236"/>
      <c r="C312" s="237"/>
      <c r="D312" s="232" t="s">
        <v>195</v>
      </c>
      <c r="E312" s="238" t="s">
        <v>20</v>
      </c>
      <c r="F312" s="239" t="s">
        <v>904</v>
      </c>
      <c r="G312" s="237"/>
      <c r="H312" s="240">
        <v>6.46</v>
      </c>
      <c r="I312" s="241"/>
      <c r="J312" s="241"/>
      <c r="K312" s="237"/>
      <c r="L312" s="237"/>
      <c r="M312" s="242"/>
      <c r="N312" s="243"/>
      <c r="O312" s="244"/>
      <c r="P312" s="244"/>
      <c r="Q312" s="244"/>
      <c r="R312" s="244"/>
      <c r="S312" s="244"/>
      <c r="T312" s="244"/>
      <c r="U312" s="244"/>
      <c r="V312" s="244"/>
      <c r="W312" s="244"/>
      <c r="X312" s="244"/>
      <c r="Y312" s="245"/>
      <c r="AT312" s="246" t="s">
        <v>195</v>
      </c>
      <c r="AU312" s="246" t="s">
        <v>88</v>
      </c>
      <c r="AV312" s="12" t="s">
        <v>88</v>
      </c>
      <c r="AW312" s="12" t="s">
        <v>5</v>
      </c>
      <c r="AX312" s="12" t="s">
        <v>78</v>
      </c>
      <c r="AY312" s="246" t="s">
        <v>183</v>
      </c>
    </row>
    <row r="313" s="13" customFormat="1">
      <c r="B313" s="247"/>
      <c r="C313" s="248"/>
      <c r="D313" s="232" t="s">
        <v>195</v>
      </c>
      <c r="E313" s="249" t="s">
        <v>148</v>
      </c>
      <c r="F313" s="250" t="s">
        <v>197</v>
      </c>
      <c r="G313" s="248"/>
      <c r="H313" s="251">
        <v>13.66</v>
      </c>
      <c r="I313" s="252"/>
      <c r="J313" s="252"/>
      <c r="K313" s="248"/>
      <c r="L313" s="248"/>
      <c r="M313" s="253"/>
      <c r="N313" s="254"/>
      <c r="O313" s="255"/>
      <c r="P313" s="255"/>
      <c r="Q313" s="255"/>
      <c r="R313" s="255"/>
      <c r="S313" s="255"/>
      <c r="T313" s="255"/>
      <c r="U313" s="255"/>
      <c r="V313" s="255"/>
      <c r="W313" s="255"/>
      <c r="X313" s="255"/>
      <c r="Y313" s="256"/>
      <c r="AT313" s="257" t="s">
        <v>195</v>
      </c>
      <c r="AU313" s="257" t="s">
        <v>88</v>
      </c>
      <c r="AV313" s="13" t="s">
        <v>129</v>
      </c>
      <c r="AW313" s="13" t="s">
        <v>5</v>
      </c>
      <c r="AX313" s="13" t="s">
        <v>86</v>
      </c>
      <c r="AY313" s="257" t="s">
        <v>183</v>
      </c>
    </row>
    <row r="314" s="1" customFormat="1" ht="24" customHeight="1">
      <c r="B314" s="39"/>
      <c r="C314" s="218" t="s">
        <v>461</v>
      </c>
      <c r="D314" s="259" t="s">
        <v>185</v>
      </c>
      <c r="E314" s="219" t="s">
        <v>448</v>
      </c>
      <c r="F314" s="220" t="s">
        <v>449</v>
      </c>
      <c r="G314" s="221" t="s">
        <v>367</v>
      </c>
      <c r="H314" s="222">
        <v>48.75</v>
      </c>
      <c r="I314" s="223"/>
      <c r="J314" s="223"/>
      <c r="K314" s="224">
        <f>ROUND(P314*H314,2)</f>
        <v>0</v>
      </c>
      <c r="L314" s="220" t="s">
        <v>189</v>
      </c>
      <c r="M314" s="44"/>
      <c r="N314" s="225" t="s">
        <v>20</v>
      </c>
      <c r="O314" s="226" t="s">
        <v>47</v>
      </c>
      <c r="P314" s="227">
        <f>I314+J314</f>
        <v>0</v>
      </c>
      <c r="Q314" s="227">
        <f>ROUND(I314*H314,2)</f>
        <v>0</v>
      </c>
      <c r="R314" s="227">
        <f>ROUND(J314*H314,2)</f>
        <v>0</v>
      </c>
      <c r="S314" s="84"/>
      <c r="T314" s="228">
        <f>S314*H314</f>
        <v>0</v>
      </c>
      <c r="U314" s="228">
        <v>0</v>
      </c>
      <c r="V314" s="228">
        <f>U314*H314</f>
        <v>0</v>
      </c>
      <c r="W314" s="228">
        <v>0</v>
      </c>
      <c r="X314" s="228">
        <f>W314*H314</f>
        <v>0</v>
      </c>
      <c r="Y314" s="229" t="s">
        <v>20</v>
      </c>
      <c r="AR314" s="230" t="s">
        <v>129</v>
      </c>
      <c r="AT314" s="230" t="s">
        <v>185</v>
      </c>
      <c r="AU314" s="230" t="s">
        <v>88</v>
      </c>
      <c r="AY314" s="18" t="s">
        <v>183</v>
      </c>
      <c r="BE314" s="231">
        <f>IF(O314="základní",K314,0)</f>
        <v>0</v>
      </c>
      <c r="BF314" s="231">
        <f>IF(O314="snížená",K314,0)</f>
        <v>0</v>
      </c>
      <c r="BG314" s="231">
        <f>IF(O314="zákl. přenesená",K314,0)</f>
        <v>0</v>
      </c>
      <c r="BH314" s="231">
        <f>IF(O314="sníž. přenesená",K314,0)</f>
        <v>0</v>
      </c>
      <c r="BI314" s="231">
        <f>IF(O314="nulová",K314,0)</f>
        <v>0</v>
      </c>
      <c r="BJ314" s="18" t="s">
        <v>86</v>
      </c>
      <c r="BK314" s="231">
        <f>ROUND(P314*H314,2)</f>
        <v>0</v>
      </c>
      <c r="BL314" s="18" t="s">
        <v>129</v>
      </c>
      <c r="BM314" s="230" t="s">
        <v>450</v>
      </c>
    </row>
    <row r="315" s="1" customFormat="1">
      <c r="B315" s="39"/>
      <c r="C315" s="40"/>
      <c r="D315" s="232" t="s">
        <v>191</v>
      </c>
      <c r="E315" s="40"/>
      <c r="F315" s="233" t="s">
        <v>451</v>
      </c>
      <c r="G315" s="40"/>
      <c r="H315" s="40"/>
      <c r="I315" s="138"/>
      <c r="J315" s="138"/>
      <c r="K315" s="40"/>
      <c r="L315" s="40"/>
      <c r="M315" s="44"/>
      <c r="N315" s="234"/>
      <c r="O315" s="84"/>
      <c r="P315" s="84"/>
      <c r="Q315" s="84"/>
      <c r="R315" s="84"/>
      <c r="S315" s="84"/>
      <c r="T315" s="84"/>
      <c r="U315" s="84"/>
      <c r="V315" s="84"/>
      <c r="W315" s="84"/>
      <c r="X315" s="84"/>
      <c r="Y315" s="85"/>
      <c r="AT315" s="18" t="s">
        <v>191</v>
      </c>
      <c r="AU315" s="18" t="s">
        <v>88</v>
      </c>
    </row>
    <row r="316" s="1" customFormat="1">
      <c r="B316" s="39"/>
      <c r="C316" s="40"/>
      <c r="D316" s="232" t="s">
        <v>193</v>
      </c>
      <c r="E316" s="40"/>
      <c r="F316" s="235" t="s">
        <v>452</v>
      </c>
      <c r="G316" s="40"/>
      <c r="H316" s="40"/>
      <c r="I316" s="138"/>
      <c r="J316" s="138"/>
      <c r="K316" s="40"/>
      <c r="L316" s="40"/>
      <c r="M316" s="44"/>
      <c r="N316" s="234"/>
      <c r="O316" s="84"/>
      <c r="P316" s="84"/>
      <c r="Q316" s="84"/>
      <c r="R316" s="84"/>
      <c r="S316" s="84"/>
      <c r="T316" s="84"/>
      <c r="U316" s="84"/>
      <c r="V316" s="84"/>
      <c r="W316" s="84"/>
      <c r="X316" s="84"/>
      <c r="Y316" s="85"/>
      <c r="AT316" s="18" t="s">
        <v>193</v>
      </c>
      <c r="AU316" s="18" t="s">
        <v>88</v>
      </c>
    </row>
    <row r="317" s="12" customFormat="1">
      <c r="B317" s="236"/>
      <c r="C317" s="237"/>
      <c r="D317" s="232" t="s">
        <v>195</v>
      </c>
      <c r="E317" s="238" t="s">
        <v>20</v>
      </c>
      <c r="F317" s="239" t="s">
        <v>905</v>
      </c>
      <c r="G317" s="237"/>
      <c r="H317" s="240">
        <v>48.75</v>
      </c>
      <c r="I317" s="241"/>
      <c r="J317" s="241"/>
      <c r="K317" s="237"/>
      <c r="L317" s="237"/>
      <c r="M317" s="242"/>
      <c r="N317" s="243"/>
      <c r="O317" s="244"/>
      <c r="P317" s="244"/>
      <c r="Q317" s="244"/>
      <c r="R317" s="244"/>
      <c r="S317" s="244"/>
      <c r="T317" s="244"/>
      <c r="U317" s="244"/>
      <c r="V317" s="244"/>
      <c r="W317" s="244"/>
      <c r="X317" s="244"/>
      <c r="Y317" s="245"/>
      <c r="AT317" s="246" t="s">
        <v>195</v>
      </c>
      <c r="AU317" s="246" t="s">
        <v>88</v>
      </c>
      <c r="AV317" s="12" t="s">
        <v>88</v>
      </c>
      <c r="AW317" s="12" t="s">
        <v>5</v>
      </c>
      <c r="AX317" s="12" t="s">
        <v>78</v>
      </c>
      <c r="AY317" s="246" t="s">
        <v>183</v>
      </c>
    </row>
    <row r="318" s="13" customFormat="1">
      <c r="B318" s="247"/>
      <c r="C318" s="248"/>
      <c r="D318" s="232" t="s">
        <v>195</v>
      </c>
      <c r="E318" s="249" t="s">
        <v>144</v>
      </c>
      <c r="F318" s="250" t="s">
        <v>197</v>
      </c>
      <c r="G318" s="248"/>
      <c r="H318" s="251">
        <v>48.75</v>
      </c>
      <c r="I318" s="252"/>
      <c r="J318" s="252"/>
      <c r="K318" s="248"/>
      <c r="L318" s="248"/>
      <c r="M318" s="253"/>
      <c r="N318" s="254"/>
      <c r="O318" s="255"/>
      <c r="P318" s="255"/>
      <c r="Q318" s="255"/>
      <c r="R318" s="255"/>
      <c r="S318" s="255"/>
      <c r="T318" s="255"/>
      <c r="U318" s="255"/>
      <c r="V318" s="255"/>
      <c r="W318" s="255"/>
      <c r="X318" s="255"/>
      <c r="Y318" s="256"/>
      <c r="AT318" s="257" t="s">
        <v>195</v>
      </c>
      <c r="AU318" s="257" t="s">
        <v>88</v>
      </c>
      <c r="AV318" s="13" t="s">
        <v>129</v>
      </c>
      <c r="AW318" s="13" t="s">
        <v>5</v>
      </c>
      <c r="AX318" s="13" t="s">
        <v>86</v>
      </c>
      <c r="AY318" s="257" t="s">
        <v>183</v>
      </c>
    </row>
    <row r="319" s="1" customFormat="1" ht="24" customHeight="1">
      <c r="B319" s="39"/>
      <c r="C319" s="218" t="s">
        <v>468</v>
      </c>
      <c r="D319" s="259" t="s">
        <v>185</v>
      </c>
      <c r="E319" s="219" t="s">
        <v>455</v>
      </c>
      <c r="F319" s="220" t="s">
        <v>456</v>
      </c>
      <c r="G319" s="221" t="s">
        <v>367</v>
      </c>
      <c r="H319" s="222">
        <v>201.80000000000001</v>
      </c>
      <c r="I319" s="223"/>
      <c r="J319" s="223"/>
      <c r="K319" s="224">
        <f>ROUND(P319*H319,2)</f>
        <v>0</v>
      </c>
      <c r="L319" s="220" t="s">
        <v>189</v>
      </c>
      <c r="M319" s="44"/>
      <c r="N319" s="225" t="s">
        <v>20</v>
      </c>
      <c r="O319" s="226" t="s">
        <v>47</v>
      </c>
      <c r="P319" s="227">
        <f>I319+J319</f>
        <v>0</v>
      </c>
      <c r="Q319" s="227">
        <f>ROUND(I319*H319,2)</f>
        <v>0</v>
      </c>
      <c r="R319" s="227">
        <f>ROUND(J319*H319,2)</f>
        <v>0</v>
      </c>
      <c r="S319" s="84"/>
      <c r="T319" s="228">
        <f>S319*H319</f>
        <v>0</v>
      </c>
      <c r="U319" s="228">
        <v>0</v>
      </c>
      <c r="V319" s="228">
        <f>U319*H319</f>
        <v>0</v>
      </c>
      <c r="W319" s="228">
        <v>0</v>
      </c>
      <c r="X319" s="228">
        <f>W319*H319</f>
        <v>0</v>
      </c>
      <c r="Y319" s="229" t="s">
        <v>20</v>
      </c>
      <c r="AR319" s="230" t="s">
        <v>129</v>
      </c>
      <c r="AT319" s="230" t="s">
        <v>185</v>
      </c>
      <c r="AU319" s="230" t="s">
        <v>88</v>
      </c>
      <c r="AY319" s="18" t="s">
        <v>183</v>
      </c>
      <c r="BE319" s="231">
        <f>IF(O319="základní",K319,0)</f>
        <v>0</v>
      </c>
      <c r="BF319" s="231">
        <f>IF(O319="snížená",K319,0)</f>
        <v>0</v>
      </c>
      <c r="BG319" s="231">
        <f>IF(O319="zákl. přenesená",K319,0)</f>
        <v>0</v>
      </c>
      <c r="BH319" s="231">
        <f>IF(O319="sníž. přenesená",K319,0)</f>
        <v>0</v>
      </c>
      <c r="BI319" s="231">
        <f>IF(O319="nulová",K319,0)</f>
        <v>0</v>
      </c>
      <c r="BJ319" s="18" t="s">
        <v>86</v>
      </c>
      <c r="BK319" s="231">
        <f>ROUND(P319*H319,2)</f>
        <v>0</v>
      </c>
      <c r="BL319" s="18" t="s">
        <v>129</v>
      </c>
      <c r="BM319" s="230" t="s">
        <v>457</v>
      </c>
    </row>
    <row r="320" s="1" customFormat="1">
      <c r="B320" s="39"/>
      <c r="C320" s="40"/>
      <c r="D320" s="232" t="s">
        <v>191</v>
      </c>
      <c r="E320" s="40"/>
      <c r="F320" s="233" t="s">
        <v>458</v>
      </c>
      <c r="G320" s="40"/>
      <c r="H320" s="40"/>
      <c r="I320" s="138"/>
      <c r="J320" s="138"/>
      <c r="K320" s="40"/>
      <c r="L320" s="40"/>
      <c r="M320" s="44"/>
      <c r="N320" s="234"/>
      <c r="O320" s="84"/>
      <c r="P320" s="84"/>
      <c r="Q320" s="84"/>
      <c r="R320" s="84"/>
      <c r="S320" s="84"/>
      <c r="T320" s="84"/>
      <c r="U320" s="84"/>
      <c r="V320" s="84"/>
      <c r="W320" s="84"/>
      <c r="X320" s="84"/>
      <c r="Y320" s="85"/>
      <c r="AT320" s="18" t="s">
        <v>191</v>
      </c>
      <c r="AU320" s="18" t="s">
        <v>88</v>
      </c>
    </row>
    <row r="321" s="1" customFormat="1">
      <c r="B321" s="39"/>
      <c r="C321" s="40"/>
      <c r="D321" s="232" t="s">
        <v>193</v>
      </c>
      <c r="E321" s="40"/>
      <c r="F321" s="235" t="s">
        <v>459</v>
      </c>
      <c r="G321" s="40"/>
      <c r="H321" s="40"/>
      <c r="I321" s="138"/>
      <c r="J321" s="138"/>
      <c r="K321" s="40"/>
      <c r="L321" s="40"/>
      <c r="M321" s="44"/>
      <c r="N321" s="234"/>
      <c r="O321" s="84"/>
      <c r="P321" s="84"/>
      <c r="Q321" s="84"/>
      <c r="R321" s="84"/>
      <c r="S321" s="84"/>
      <c r="T321" s="84"/>
      <c r="U321" s="84"/>
      <c r="V321" s="84"/>
      <c r="W321" s="84"/>
      <c r="X321" s="84"/>
      <c r="Y321" s="85"/>
      <c r="AT321" s="18" t="s">
        <v>193</v>
      </c>
      <c r="AU321" s="18" t="s">
        <v>88</v>
      </c>
    </row>
    <row r="322" s="12" customFormat="1">
      <c r="B322" s="236"/>
      <c r="C322" s="237"/>
      <c r="D322" s="232" t="s">
        <v>195</v>
      </c>
      <c r="E322" s="238" t="s">
        <v>20</v>
      </c>
      <c r="F322" s="239" t="s">
        <v>906</v>
      </c>
      <c r="G322" s="237"/>
      <c r="H322" s="240">
        <v>201.80000000000001</v>
      </c>
      <c r="I322" s="241"/>
      <c r="J322" s="241"/>
      <c r="K322" s="237"/>
      <c r="L322" s="237"/>
      <c r="M322" s="242"/>
      <c r="N322" s="243"/>
      <c r="O322" s="244"/>
      <c r="P322" s="244"/>
      <c r="Q322" s="244"/>
      <c r="R322" s="244"/>
      <c r="S322" s="244"/>
      <c r="T322" s="244"/>
      <c r="U322" s="244"/>
      <c r="V322" s="244"/>
      <c r="W322" s="244"/>
      <c r="X322" s="244"/>
      <c r="Y322" s="245"/>
      <c r="AT322" s="246" t="s">
        <v>195</v>
      </c>
      <c r="AU322" s="246" t="s">
        <v>88</v>
      </c>
      <c r="AV322" s="12" t="s">
        <v>88</v>
      </c>
      <c r="AW322" s="12" t="s">
        <v>5</v>
      </c>
      <c r="AX322" s="12" t="s">
        <v>78</v>
      </c>
      <c r="AY322" s="246" t="s">
        <v>183</v>
      </c>
    </row>
    <row r="323" s="13" customFormat="1">
      <c r="B323" s="247"/>
      <c r="C323" s="248"/>
      <c r="D323" s="232" t="s">
        <v>195</v>
      </c>
      <c r="E323" s="249" t="s">
        <v>20</v>
      </c>
      <c r="F323" s="250" t="s">
        <v>197</v>
      </c>
      <c r="G323" s="248"/>
      <c r="H323" s="251">
        <v>201.80000000000001</v>
      </c>
      <c r="I323" s="252"/>
      <c r="J323" s="252"/>
      <c r="K323" s="248"/>
      <c r="L323" s="248"/>
      <c r="M323" s="253"/>
      <c r="N323" s="254"/>
      <c r="O323" s="255"/>
      <c r="P323" s="255"/>
      <c r="Q323" s="255"/>
      <c r="R323" s="255"/>
      <c r="S323" s="255"/>
      <c r="T323" s="255"/>
      <c r="U323" s="255"/>
      <c r="V323" s="255"/>
      <c r="W323" s="255"/>
      <c r="X323" s="255"/>
      <c r="Y323" s="256"/>
      <c r="AT323" s="257" t="s">
        <v>195</v>
      </c>
      <c r="AU323" s="257" t="s">
        <v>88</v>
      </c>
      <c r="AV323" s="13" t="s">
        <v>129</v>
      </c>
      <c r="AW323" s="13" t="s">
        <v>5</v>
      </c>
      <c r="AX323" s="13" t="s">
        <v>86</v>
      </c>
      <c r="AY323" s="257" t="s">
        <v>183</v>
      </c>
    </row>
    <row r="324" s="1" customFormat="1" ht="24" customHeight="1">
      <c r="B324" s="39"/>
      <c r="C324" s="218" t="s">
        <v>497</v>
      </c>
      <c r="D324" s="259" t="s">
        <v>185</v>
      </c>
      <c r="E324" s="219" t="s">
        <v>462</v>
      </c>
      <c r="F324" s="220" t="s">
        <v>463</v>
      </c>
      <c r="G324" s="221" t="s">
        <v>367</v>
      </c>
      <c r="H324" s="222">
        <v>10.6</v>
      </c>
      <c r="I324" s="223"/>
      <c r="J324" s="223"/>
      <c r="K324" s="224">
        <f>ROUND(P324*H324,2)</f>
        <v>0</v>
      </c>
      <c r="L324" s="220" t="s">
        <v>189</v>
      </c>
      <c r="M324" s="44"/>
      <c r="N324" s="225" t="s">
        <v>20</v>
      </c>
      <c r="O324" s="226" t="s">
        <v>47</v>
      </c>
      <c r="P324" s="227">
        <f>I324+J324</f>
        <v>0</v>
      </c>
      <c r="Q324" s="227">
        <f>ROUND(I324*H324,2)</f>
        <v>0</v>
      </c>
      <c r="R324" s="227">
        <f>ROUND(J324*H324,2)</f>
        <v>0</v>
      </c>
      <c r="S324" s="84"/>
      <c r="T324" s="228">
        <f>S324*H324</f>
        <v>0</v>
      </c>
      <c r="U324" s="228">
        <v>0</v>
      </c>
      <c r="V324" s="228">
        <f>U324*H324</f>
        <v>0</v>
      </c>
      <c r="W324" s="228">
        <v>0</v>
      </c>
      <c r="X324" s="228">
        <f>W324*H324</f>
        <v>0</v>
      </c>
      <c r="Y324" s="229" t="s">
        <v>20</v>
      </c>
      <c r="AR324" s="230" t="s">
        <v>129</v>
      </c>
      <c r="AT324" s="230" t="s">
        <v>185</v>
      </c>
      <c r="AU324" s="230" t="s">
        <v>88</v>
      </c>
      <c r="AY324" s="18" t="s">
        <v>183</v>
      </c>
      <c r="BE324" s="231">
        <f>IF(O324="základní",K324,0)</f>
        <v>0</v>
      </c>
      <c r="BF324" s="231">
        <f>IF(O324="snížená",K324,0)</f>
        <v>0</v>
      </c>
      <c r="BG324" s="231">
        <f>IF(O324="zákl. přenesená",K324,0)</f>
        <v>0</v>
      </c>
      <c r="BH324" s="231">
        <f>IF(O324="sníž. přenesená",K324,0)</f>
        <v>0</v>
      </c>
      <c r="BI324" s="231">
        <f>IF(O324="nulová",K324,0)</f>
        <v>0</v>
      </c>
      <c r="BJ324" s="18" t="s">
        <v>86</v>
      </c>
      <c r="BK324" s="231">
        <f>ROUND(P324*H324,2)</f>
        <v>0</v>
      </c>
      <c r="BL324" s="18" t="s">
        <v>129</v>
      </c>
      <c r="BM324" s="230" t="s">
        <v>464</v>
      </c>
    </row>
    <row r="325" s="1" customFormat="1">
      <c r="B325" s="39"/>
      <c r="C325" s="40"/>
      <c r="D325" s="232" t="s">
        <v>191</v>
      </c>
      <c r="E325" s="40"/>
      <c r="F325" s="233" t="s">
        <v>465</v>
      </c>
      <c r="G325" s="40"/>
      <c r="H325" s="40"/>
      <c r="I325" s="138"/>
      <c r="J325" s="138"/>
      <c r="K325" s="40"/>
      <c r="L325" s="40"/>
      <c r="M325" s="44"/>
      <c r="N325" s="234"/>
      <c r="O325" s="84"/>
      <c r="P325" s="84"/>
      <c r="Q325" s="84"/>
      <c r="R325" s="84"/>
      <c r="S325" s="84"/>
      <c r="T325" s="84"/>
      <c r="U325" s="84"/>
      <c r="V325" s="84"/>
      <c r="W325" s="84"/>
      <c r="X325" s="84"/>
      <c r="Y325" s="85"/>
      <c r="AT325" s="18" t="s">
        <v>191</v>
      </c>
      <c r="AU325" s="18" t="s">
        <v>88</v>
      </c>
    </row>
    <row r="326" s="1" customFormat="1">
      <c r="B326" s="39"/>
      <c r="C326" s="40"/>
      <c r="D326" s="232" t="s">
        <v>193</v>
      </c>
      <c r="E326" s="40"/>
      <c r="F326" s="235" t="s">
        <v>459</v>
      </c>
      <c r="G326" s="40"/>
      <c r="H326" s="40"/>
      <c r="I326" s="138"/>
      <c r="J326" s="138"/>
      <c r="K326" s="40"/>
      <c r="L326" s="40"/>
      <c r="M326" s="44"/>
      <c r="N326" s="234"/>
      <c r="O326" s="84"/>
      <c r="P326" s="84"/>
      <c r="Q326" s="84"/>
      <c r="R326" s="84"/>
      <c r="S326" s="84"/>
      <c r="T326" s="84"/>
      <c r="U326" s="84"/>
      <c r="V326" s="84"/>
      <c r="W326" s="84"/>
      <c r="X326" s="84"/>
      <c r="Y326" s="85"/>
      <c r="AT326" s="18" t="s">
        <v>193</v>
      </c>
      <c r="AU326" s="18" t="s">
        <v>88</v>
      </c>
    </row>
    <row r="327" s="12" customFormat="1">
      <c r="B327" s="236"/>
      <c r="C327" s="237"/>
      <c r="D327" s="232" t="s">
        <v>195</v>
      </c>
      <c r="E327" s="238" t="s">
        <v>20</v>
      </c>
      <c r="F327" s="239" t="s">
        <v>907</v>
      </c>
      <c r="G327" s="237"/>
      <c r="H327" s="240">
        <v>10.6</v>
      </c>
      <c r="I327" s="241"/>
      <c r="J327" s="241"/>
      <c r="K327" s="237"/>
      <c r="L327" s="237"/>
      <c r="M327" s="242"/>
      <c r="N327" s="243"/>
      <c r="O327" s="244"/>
      <c r="P327" s="244"/>
      <c r="Q327" s="244"/>
      <c r="R327" s="244"/>
      <c r="S327" s="244"/>
      <c r="T327" s="244"/>
      <c r="U327" s="244"/>
      <c r="V327" s="244"/>
      <c r="W327" s="244"/>
      <c r="X327" s="244"/>
      <c r="Y327" s="245"/>
      <c r="AT327" s="246" t="s">
        <v>195</v>
      </c>
      <c r="AU327" s="246" t="s">
        <v>88</v>
      </c>
      <c r="AV327" s="12" t="s">
        <v>88</v>
      </c>
      <c r="AW327" s="12" t="s">
        <v>5</v>
      </c>
      <c r="AX327" s="12" t="s">
        <v>78</v>
      </c>
      <c r="AY327" s="246" t="s">
        <v>183</v>
      </c>
    </row>
    <row r="328" s="13" customFormat="1">
      <c r="B328" s="247"/>
      <c r="C328" s="248"/>
      <c r="D328" s="232" t="s">
        <v>195</v>
      </c>
      <c r="E328" s="249" t="s">
        <v>140</v>
      </c>
      <c r="F328" s="250" t="s">
        <v>197</v>
      </c>
      <c r="G328" s="248"/>
      <c r="H328" s="251">
        <v>10.6</v>
      </c>
      <c r="I328" s="252"/>
      <c r="J328" s="252"/>
      <c r="K328" s="248"/>
      <c r="L328" s="248"/>
      <c r="M328" s="253"/>
      <c r="N328" s="254"/>
      <c r="O328" s="255"/>
      <c r="P328" s="255"/>
      <c r="Q328" s="255"/>
      <c r="R328" s="255"/>
      <c r="S328" s="255"/>
      <c r="T328" s="255"/>
      <c r="U328" s="255"/>
      <c r="V328" s="255"/>
      <c r="W328" s="255"/>
      <c r="X328" s="255"/>
      <c r="Y328" s="256"/>
      <c r="AT328" s="257" t="s">
        <v>195</v>
      </c>
      <c r="AU328" s="257" t="s">
        <v>88</v>
      </c>
      <c r="AV328" s="13" t="s">
        <v>129</v>
      </c>
      <c r="AW328" s="13" t="s">
        <v>5</v>
      </c>
      <c r="AX328" s="13" t="s">
        <v>86</v>
      </c>
      <c r="AY328" s="257" t="s">
        <v>183</v>
      </c>
    </row>
    <row r="329" s="1" customFormat="1" ht="16.5" customHeight="1">
      <c r="B329" s="39"/>
      <c r="C329" s="218" t="s">
        <v>514</v>
      </c>
      <c r="D329" s="218" t="s">
        <v>185</v>
      </c>
      <c r="E329" s="219" t="s">
        <v>729</v>
      </c>
      <c r="F329" s="220" t="s">
        <v>20</v>
      </c>
      <c r="G329" s="221" t="s">
        <v>730</v>
      </c>
      <c r="H329" s="222">
        <v>12</v>
      </c>
      <c r="I329" s="223"/>
      <c r="J329" s="223"/>
      <c r="K329" s="224">
        <f>ROUND(P329*H329,2)</f>
        <v>0</v>
      </c>
      <c r="L329" s="220" t="s">
        <v>20</v>
      </c>
      <c r="M329" s="44"/>
      <c r="N329" s="225" t="s">
        <v>20</v>
      </c>
      <c r="O329" s="226" t="s">
        <v>47</v>
      </c>
      <c r="P329" s="227">
        <f>I329+J329</f>
        <v>0</v>
      </c>
      <c r="Q329" s="227">
        <f>ROUND(I329*H329,2)</f>
        <v>0</v>
      </c>
      <c r="R329" s="227">
        <f>ROUND(J329*H329,2)</f>
        <v>0</v>
      </c>
      <c r="S329" s="84"/>
      <c r="T329" s="228">
        <f>S329*H329</f>
        <v>0</v>
      </c>
      <c r="U329" s="228">
        <v>0</v>
      </c>
      <c r="V329" s="228">
        <f>U329*H329</f>
        <v>0</v>
      </c>
      <c r="W329" s="228">
        <v>0</v>
      </c>
      <c r="X329" s="228">
        <f>W329*H329</f>
        <v>0</v>
      </c>
      <c r="Y329" s="229" t="s">
        <v>20</v>
      </c>
      <c r="AR329" s="230" t="s">
        <v>129</v>
      </c>
      <c r="AT329" s="230" t="s">
        <v>185</v>
      </c>
      <c r="AU329" s="230" t="s">
        <v>88</v>
      </c>
      <c r="AY329" s="18" t="s">
        <v>183</v>
      </c>
      <c r="BE329" s="231">
        <f>IF(O329="základní",K329,0)</f>
        <v>0</v>
      </c>
      <c r="BF329" s="231">
        <f>IF(O329="snížená",K329,0)</f>
        <v>0</v>
      </c>
      <c r="BG329" s="231">
        <f>IF(O329="zákl. přenesená",K329,0)</f>
        <v>0</v>
      </c>
      <c r="BH329" s="231">
        <f>IF(O329="sníž. přenesená",K329,0)</f>
        <v>0</v>
      </c>
      <c r="BI329" s="231">
        <f>IF(O329="nulová",K329,0)</f>
        <v>0</v>
      </c>
      <c r="BJ329" s="18" t="s">
        <v>86</v>
      </c>
      <c r="BK329" s="231">
        <f>ROUND(P329*H329,2)</f>
        <v>0</v>
      </c>
      <c r="BL329" s="18" t="s">
        <v>129</v>
      </c>
      <c r="BM329" s="230" t="s">
        <v>908</v>
      </c>
    </row>
    <row r="330" s="1" customFormat="1">
      <c r="B330" s="39"/>
      <c r="C330" s="40"/>
      <c r="D330" s="232" t="s">
        <v>191</v>
      </c>
      <c r="E330" s="40"/>
      <c r="F330" s="233" t="s">
        <v>732</v>
      </c>
      <c r="G330" s="40"/>
      <c r="H330" s="40"/>
      <c r="I330" s="138"/>
      <c r="J330" s="138"/>
      <c r="K330" s="40"/>
      <c r="L330" s="40"/>
      <c r="M330" s="44"/>
      <c r="N330" s="234"/>
      <c r="O330" s="84"/>
      <c r="P330" s="84"/>
      <c r="Q330" s="84"/>
      <c r="R330" s="84"/>
      <c r="S330" s="84"/>
      <c r="T330" s="84"/>
      <c r="U330" s="84"/>
      <c r="V330" s="84"/>
      <c r="W330" s="84"/>
      <c r="X330" s="84"/>
      <c r="Y330" s="85"/>
      <c r="AT330" s="18" t="s">
        <v>191</v>
      </c>
      <c r="AU330" s="18" t="s">
        <v>88</v>
      </c>
    </row>
    <row r="331" s="11" customFormat="1" ht="22.8" customHeight="1">
      <c r="B331" s="201"/>
      <c r="C331" s="202"/>
      <c r="D331" s="203" t="s">
        <v>77</v>
      </c>
      <c r="E331" s="216" t="s">
        <v>129</v>
      </c>
      <c r="F331" s="216" t="s">
        <v>467</v>
      </c>
      <c r="G331" s="202"/>
      <c r="H331" s="202"/>
      <c r="I331" s="205"/>
      <c r="J331" s="205"/>
      <c r="K331" s="217">
        <f>BK331</f>
        <v>0</v>
      </c>
      <c r="L331" s="202"/>
      <c r="M331" s="207"/>
      <c r="N331" s="208"/>
      <c r="O331" s="209"/>
      <c r="P331" s="209"/>
      <c r="Q331" s="210">
        <f>SUM(Q332:Q387)</f>
        <v>0</v>
      </c>
      <c r="R331" s="210">
        <f>SUM(R332:R387)</f>
        <v>0</v>
      </c>
      <c r="S331" s="209"/>
      <c r="T331" s="211">
        <f>SUM(T332:T387)</f>
        <v>0</v>
      </c>
      <c r="U331" s="209"/>
      <c r="V331" s="211">
        <f>SUM(V332:V387)</f>
        <v>177.72460516650003</v>
      </c>
      <c r="W331" s="209"/>
      <c r="X331" s="211">
        <f>SUM(X332:X387)</f>
        <v>0</v>
      </c>
      <c r="Y331" s="212"/>
      <c r="AR331" s="213" t="s">
        <v>86</v>
      </c>
      <c r="AT331" s="214" t="s">
        <v>77</v>
      </c>
      <c r="AU331" s="214" t="s">
        <v>86</v>
      </c>
      <c r="AY331" s="213" t="s">
        <v>183</v>
      </c>
      <c r="BK331" s="215">
        <f>SUM(BK332:BK387)</f>
        <v>0</v>
      </c>
    </row>
    <row r="332" s="1" customFormat="1" ht="24" customHeight="1">
      <c r="B332" s="39"/>
      <c r="C332" s="218" t="s">
        <v>122</v>
      </c>
      <c r="D332" s="294" t="s">
        <v>185</v>
      </c>
      <c r="E332" s="219" t="s">
        <v>469</v>
      </c>
      <c r="F332" s="220" t="s">
        <v>470</v>
      </c>
      <c r="G332" s="221" t="s">
        <v>224</v>
      </c>
      <c r="H332" s="222">
        <v>69.260000000000005</v>
      </c>
      <c r="I332" s="223"/>
      <c r="J332" s="223"/>
      <c r="K332" s="224">
        <f>ROUND(P332*H332,2)</f>
        <v>0</v>
      </c>
      <c r="L332" s="220" t="s">
        <v>189</v>
      </c>
      <c r="M332" s="44"/>
      <c r="N332" s="225" t="s">
        <v>20</v>
      </c>
      <c r="O332" s="226" t="s">
        <v>47</v>
      </c>
      <c r="P332" s="227">
        <f>I332+J332</f>
        <v>0</v>
      </c>
      <c r="Q332" s="227">
        <f>ROUND(I332*H332,2)</f>
        <v>0</v>
      </c>
      <c r="R332" s="227">
        <f>ROUND(J332*H332,2)</f>
        <v>0</v>
      </c>
      <c r="S332" s="84"/>
      <c r="T332" s="228">
        <f>S332*H332</f>
        <v>0</v>
      </c>
      <c r="U332" s="228">
        <v>1.8480000000000001</v>
      </c>
      <c r="V332" s="228">
        <f>U332*H332</f>
        <v>127.99248000000002</v>
      </c>
      <c r="W332" s="228">
        <v>0</v>
      </c>
      <c r="X332" s="228">
        <f>W332*H332</f>
        <v>0</v>
      </c>
      <c r="Y332" s="229" t="s">
        <v>20</v>
      </c>
      <c r="AR332" s="230" t="s">
        <v>129</v>
      </c>
      <c r="AT332" s="230" t="s">
        <v>185</v>
      </c>
      <c r="AU332" s="230" t="s">
        <v>88</v>
      </c>
      <c r="AY332" s="18" t="s">
        <v>183</v>
      </c>
      <c r="BE332" s="231">
        <f>IF(O332="základní",K332,0)</f>
        <v>0</v>
      </c>
      <c r="BF332" s="231">
        <f>IF(O332="snížená",K332,0)</f>
        <v>0</v>
      </c>
      <c r="BG332" s="231">
        <f>IF(O332="zákl. přenesená",K332,0)</f>
        <v>0</v>
      </c>
      <c r="BH332" s="231">
        <f>IF(O332="sníž. přenesená",K332,0)</f>
        <v>0</v>
      </c>
      <c r="BI332" s="231">
        <f>IF(O332="nulová",K332,0)</f>
        <v>0</v>
      </c>
      <c r="BJ332" s="18" t="s">
        <v>86</v>
      </c>
      <c r="BK332" s="231">
        <f>ROUND(P332*H332,2)</f>
        <v>0</v>
      </c>
      <c r="BL332" s="18" t="s">
        <v>129</v>
      </c>
      <c r="BM332" s="230" t="s">
        <v>471</v>
      </c>
    </row>
    <row r="333" s="1" customFormat="1">
      <c r="B333" s="39"/>
      <c r="C333" s="40"/>
      <c r="D333" s="232" t="s">
        <v>191</v>
      </c>
      <c r="E333" s="40"/>
      <c r="F333" s="233" t="s">
        <v>472</v>
      </c>
      <c r="G333" s="40"/>
      <c r="H333" s="40"/>
      <c r="I333" s="138"/>
      <c r="J333" s="138"/>
      <c r="K333" s="40"/>
      <c r="L333" s="40"/>
      <c r="M333" s="44"/>
      <c r="N333" s="234"/>
      <c r="O333" s="84"/>
      <c r="P333" s="84"/>
      <c r="Q333" s="84"/>
      <c r="R333" s="84"/>
      <c r="S333" s="84"/>
      <c r="T333" s="84"/>
      <c r="U333" s="84"/>
      <c r="V333" s="84"/>
      <c r="W333" s="84"/>
      <c r="X333" s="84"/>
      <c r="Y333" s="85"/>
      <c r="AT333" s="18" t="s">
        <v>191</v>
      </c>
      <c r="AU333" s="18" t="s">
        <v>88</v>
      </c>
    </row>
    <row r="334" s="1" customFormat="1">
      <c r="B334" s="39"/>
      <c r="C334" s="40"/>
      <c r="D334" s="232" t="s">
        <v>193</v>
      </c>
      <c r="E334" s="40"/>
      <c r="F334" s="235" t="s">
        <v>473</v>
      </c>
      <c r="G334" s="40"/>
      <c r="H334" s="40"/>
      <c r="I334" s="138"/>
      <c r="J334" s="138"/>
      <c r="K334" s="40"/>
      <c r="L334" s="40"/>
      <c r="M334" s="44"/>
      <c r="N334" s="234"/>
      <c r="O334" s="84"/>
      <c r="P334" s="84"/>
      <c r="Q334" s="84"/>
      <c r="R334" s="84"/>
      <c r="S334" s="84"/>
      <c r="T334" s="84"/>
      <c r="U334" s="84"/>
      <c r="V334" s="84"/>
      <c r="W334" s="84"/>
      <c r="X334" s="84"/>
      <c r="Y334" s="85"/>
      <c r="AT334" s="18" t="s">
        <v>193</v>
      </c>
      <c r="AU334" s="18" t="s">
        <v>88</v>
      </c>
    </row>
    <row r="335" s="14" customFormat="1">
      <c r="B335" s="261"/>
      <c r="C335" s="262"/>
      <c r="D335" s="232" t="s">
        <v>195</v>
      </c>
      <c r="E335" s="263" t="s">
        <v>20</v>
      </c>
      <c r="F335" s="264" t="s">
        <v>474</v>
      </c>
      <c r="G335" s="262"/>
      <c r="H335" s="263" t="s">
        <v>20</v>
      </c>
      <c r="I335" s="265"/>
      <c r="J335" s="265"/>
      <c r="K335" s="262"/>
      <c r="L335" s="262"/>
      <c r="M335" s="266"/>
      <c r="N335" s="267"/>
      <c r="O335" s="268"/>
      <c r="P335" s="268"/>
      <c r="Q335" s="268"/>
      <c r="R335" s="268"/>
      <c r="S335" s="268"/>
      <c r="T335" s="268"/>
      <c r="U335" s="268"/>
      <c r="V335" s="268"/>
      <c r="W335" s="268"/>
      <c r="X335" s="268"/>
      <c r="Y335" s="269"/>
      <c r="AT335" s="270" t="s">
        <v>195</v>
      </c>
      <c r="AU335" s="270" t="s">
        <v>88</v>
      </c>
      <c r="AV335" s="14" t="s">
        <v>86</v>
      </c>
      <c r="AW335" s="14" t="s">
        <v>5</v>
      </c>
      <c r="AX335" s="14" t="s">
        <v>78</v>
      </c>
      <c r="AY335" s="270" t="s">
        <v>183</v>
      </c>
    </row>
    <row r="336" s="12" customFormat="1">
      <c r="B336" s="236"/>
      <c r="C336" s="237"/>
      <c r="D336" s="232" t="s">
        <v>195</v>
      </c>
      <c r="E336" s="238" t="s">
        <v>20</v>
      </c>
      <c r="F336" s="239" t="s">
        <v>909</v>
      </c>
      <c r="G336" s="237"/>
      <c r="H336" s="240">
        <v>24.5</v>
      </c>
      <c r="I336" s="241"/>
      <c r="J336" s="241"/>
      <c r="K336" s="237"/>
      <c r="L336" s="237"/>
      <c r="M336" s="242"/>
      <c r="N336" s="243"/>
      <c r="O336" s="244"/>
      <c r="P336" s="244"/>
      <c r="Q336" s="244"/>
      <c r="R336" s="244"/>
      <c r="S336" s="244"/>
      <c r="T336" s="244"/>
      <c r="U336" s="244"/>
      <c r="V336" s="244"/>
      <c r="W336" s="244"/>
      <c r="X336" s="244"/>
      <c r="Y336" s="245"/>
      <c r="AT336" s="246" t="s">
        <v>195</v>
      </c>
      <c r="AU336" s="246" t="s">
        <v>88</v>
      </c>
      <c r="AV336" s="12" t="s">
        <v>88</v>
      </c>
      <c r="AW336" s="12" t="s">
        <v>5</v>
      </c>
      <c r="AX336" s="12" t="s">
        <v>78</v>
      </c>
      <c r="AY336" s="246" t="s">
        <v>183</v>
      </c>
    </row>
    <row r="337" s="12" customFormat="1">
      <c r="B337" s="236"/>
      <c r="C337" s="237"/>
      <c r="D337" s="232" t="s">
        <v>195</v>
      </c>
      <c r="E337" s="238" t="s">
        <v>20</v>
      </c>
      <c r="F337" s="239" t="s">
        <v>910</v>
      </c>
      <c r="G337" s="237"/>
      <c r="H337" s="240">
        <v>1.44</v>
      </c>
      <c r="I337" s="241"/>
      <c r="J337" s="241"/>
      <c r="K337" s="237"/>
      <c r="L337" s="237"/>
      <c r="M337" s="242"/>
      <c r="N337" s="243"/>
      <c r="O337" s="244"/>
      <c r="P337" s="244"/>
      <c r="Q337" s="244"/>
      <c r="R337" s="244"/>
      <c r="S337" s="244"/>
      <c r="T337" s="244"/>
      <c r="U337" s="244"/>
      <c r="V337" s="244"/>
      <c r="W337" s="244"/>
      <c r="X337" s="244"/>
      <c r="Y337" s="245"/>
      <c r="AT337" s="246" t="s">
        <v>195</v>
      </c>
      <c r="AU337" s="246" t="s">
        <v>88</v>
      </c>
      <c r="AV337" s="12" t="s">
        <v>88</v>
      </c>
      <c r="AW337" s="12" t="s">
        <v>5</v>
      </c>
      <c r="AX337" s="12" t="s">
        <v>78</v>
      </c>
      <c r="AY337" s="246" t="s">
        <v>183</v>
      </c>
    </row>
    <row r="338" s="12" customFormat="1">
      <c r="B338" s="236"/>
      <c r="C338" s="237"/>
      <c r="D338" s="232" t="s">
        <v>195</v>
      </c>
      <c r="E338" s="238" t="s">
        <v>20</v>
      </c>
      <c r="F338" s="239" t="s">
        <v>911</v>
      </c>
      <c r="G338" s="237"/>
      <c r="H338" s="240">
        <v>19.199999999999999</v>
      </c>
      <c r="I338" s="241"/>
      <c r="J338" s="241"/>
      <c r="K338" s="237"/>
      <c r="L338" s="237"/>
      <c r="M338" s="242"/>
      <c r="N338" s="243"/>
      <c r="O338" s="244"/>
      <c r="P338" s="244"/>
      <c r="Q338" s="244"/>
      <c r="R338" s="244"/>
      <c r="S338" s="244"/>
      <c r="T338" s="244"/>
      <c r="U338" s="244"/>
      <c r="V338" s="244"/>
      <c r="W338" s="244"/>
      <c r="X338" s="244"/>
      <c r="Y338" s="245"/>
      <c r="AT338" s="246" t="s">
        <v>195</v>
      </c>
      <c r="AU338" s="246" t="s">
        <v>88</v>
      </c>
      <c r="AV338" s="12" t="s">
        <v>88</v>
      </c>
      <c r="AW338" s="12" t="s">
        <v>5</v>
      </c>
      <c r="AX338" s="12" t="s">
        <v>78</v>
      </c>
      <c r="AY338" s="246" t="s">
        <v>183</v>
      </c>
    </row>
    <row r="339" s="12" customFormat="1">
      <c r="B339" s="236"/>
      <c r="C339" s="237"/>
      <c r="D339" s="232" t="s">
        <v>195</v>
      </c>
      <c r="E339" s="238" t="s">
        <v>20</v>
      </c>
      <c r="F339" s="239" t="s">
        <v>912</v>
      </c>
      <c r="G339" s="237"/>
      <c r="H339" s="240">
        <v>2.1000000000000001</v>
      </c>
      <c r="I339" s="241"/>
      <c r="J339" s="241"/>
      <c r="K339" s="237"/>
      <c r="L339" s="237"/>
      <c r="M339" s="242"/>
      <c r="N339" s="243"/>
      <c r="O339" s="244"/>
      <c r="P339" s="244"/>
      <c r="Q339" s="244"/>
      <c r="R339" s="244"/>
      <c r="S339" s="244"/>
      <c r="T339" s="244"/>
      <c r="U339" s="244"/>
      <c r="V339" s="244"/>
      <c r="W339" s="244"/>
      <c r="X339" s="244"/>
      <c r="Y339" s="245"/>
      <c r="AT339" s="246" t="s">
        <v>195</v>
      </c>
      <c r="AU339" s="246" t="s">
        <v>88</v>
      </c>
      <c r="AV339" s="12" t="s">
        <v>88</v>
      </c>
      <c r="AW339" s="12" t="s">
        <v>5</v>
      </c>
      <c r="AX339" s="12" t="s">
        <v>78</v>
      </c>
      <c r="AY339" s="246" t="s">
        <v>183</v>
      </c>
    </row>
    <row r="340" s="12" customFormat="1">
      <c r="B340" s="236"/>
      <c r="C340" s="237"/>
      <c r="D340" s="232" t="s">
        <v>195</v>
      </c>
      <c r="E340" s="238" t="s">
        <v>20</v>
      </c>
      <c r="F340" s="239" t="s">
        <v>913</v>
      </c>
      <c r="G340" s="237"/>
      <c r="H340" s="240">
        <v>1.242</v>
      </c>
      <c r="I340" s="241"/>
      <c r="J340" s="241"/>
      <c r="K340" s="237"/>
      <c r="L340" s="237"/>
      <c r="M340" s="242"/>
      <c r="N340" s="243"/>
      <c r="O340" s="244"/>
      <c r="P340" s="244"/>
      <c r="Q340" s="244"/>
      <c r="R340" s="244"/>
      <c r="S340" s="244"/>
      <c r="T340" s="244"/>
      <c r="U340" s="244"/>
      <c r="V340" s="244"/>
      <c r="W340" s="244"/>
      <c r="X340" s="244"/>
      <c r="Y340" s="245"/>
      <c r="AT340" s="246" t="s">
        <v>195</v>
      </c>
      <c r="AU340" s="246" t="s">
        <v>88</v>
      </c>
      <c r="AV340" s="12" t="s">
        <v>88</v>
      </c>
      <c r="AW340" s="12" t="s">
        <v>5</v>
      </c>
      <c r="AX340" s="12" t="s">
        <v>78</v>
      </c>
      <c r="AY340" s="246" t="s">
        <v>183</v>
      </c>
    </row>
    <row r="341" s="15" customFormat="1">
      <c r="B341" s="271"/>
      <c r="C341" s="272"/>
      <c r="D341" s="232" t="s">
        <v>195</v>
      </c>
      <c r="E341" s="273" t="s">
        <v>20</v>
      </c>
      <c r="F341" s="274" t="s">
        <v>286</v>
      </c>
      <c r="G341" s="272"/>
      <c r="H341" s="275">
        <v>48.481999999999999</v>
      </c>
      <c r="I341" s="276"/>
      <c r="J341" s="276"/>
      <c r="K341" s="272"/>
      <c r="L341" s="272"/>
      <c r="M341" s="277"/>
      <c r="N341" s="278"/>
      <c r="O341" s="279"/>
      <c r="P341" s="279"/>
      <c r="Q341" s="279"/>
      <c r="R341" s="279"/>
      <c r="S341" s="279"/>
      <c r="T341" s="279"/>
      <c r="U341" s="279"/>
      <c r="V341" s="279"/>
      <c r="W341" s="279"/>
      <c r="X341" s="279"/>
      <c r="Y341" s="280"/>
      <c r="AT341" s="281" t="s">
        <v>195</v>
      </c>
      <c r="AU341" s="281" t="s">
        <v>88</v>
      </c>
      <c r="AV341" s="15" t="s">
        <v>205</v>
      </c>
      <c r="AW341" s="15" t="s">
        <v>5</v>
      </c>
      <c r="AX341" s="15" t="s">
        <v>78</v>
      </c>
      <c r="AY341" s="281" t="s">
        <v>183</v>
      </c>
    </row>
    <row r="342" s="14" customFormat="1">
      <c r="B342" s="261"/>
      <c r="C342" s="262"/>
      <c r="D342" s="232" t="s">
        <v>195</v>
      </c>
      <c r="E342" s="263" t="s">
        <v>20</v>
      </c>
      <c r="F342" s="264" t="s">
        <v>743</v>
      </c>
      <c r="G342" s="262"/>
      <c r="H342" s="263" t="s">
        <v>20</v>
      </c>
      <c r="I342" s="265"/>
      <c r="J342" s="265"/>
      <c r="K342" s="262"/>
      <c r="L342" s="262"/>
      <c r="M342" s="266"/>
      <c r="N342" s="267"/>
      <c r="O342" s="268"/>
      <c r="P342" s="268"/>
      <c r="Q342" s="268"/>
      <c r="R342" s="268"/>
      <c r="S342" s="268"/>
      <c r="T342" s="268"/>
      <c r="U342" s="268"/>
      <c r="V342" s="268"/>
      <c r="W342" s="268"/>
      <c r="X342" s="268"/>
      <c r="Y342" s="269"/>
      <c r="AT342" s="270" t="s">
        <v>195</v>
      </c>
      <c r="AU342" s="270" t="s">
        <v>88</v>
      </c>
      <c r="AV342" s="14" t="s">
        <v>86</v>
      </c>
      <c r="AW342" s="14" t="s">
        <v>5</v>
      </c>
      <c r="AX342" s="14" t="s">
        <v>78</v>
      </c>
      <c r="AY342" s="270" t="s">
        <v>183</v>
      </c>
    </row>
    <row r="343" s="12" customFormat="1">
      <c r="B343" s="236"/>
      <c r="C343" s="237"/>
      <c r="D343" s="232" t="s">
        <v>195</v>
      </c>
      <c r="E343" s="238" t="s">
        <v>20</v>
      </c>
      <c r="F343" s="239" t="s">
        <v>914</v>
      </c>
      <c r="G343" s="237"/>
      <c r="H343" s="240">
        <v>2.0699999999999998</v>
      </c>
      <c r="I343" s="241"/>
      <c r="J343" s="241"/>
      <c r="K343" s="237"/>
      <c r="L343" s="237"/>
      <c r="M343" s="242"/>
      <c r="N343" s="243"/>
      <c r="O343" s="244"/>
      <c r="P343" s="244"/>
      <c r="Q343" s="244"/>
      <c r="R343" s="244"/>
      <c r="S343" s="244"/>
      <c r="T343" s="244"/>
      <c r="U343" s="244"/>
      <c r="V343" s="244"/>
      <c r="W343" s="244"/>
      <c r="X343" s="244"/>
      <c r="Y343" s="245"/>
      <c r="AT343" s="246" t="s">
        <v>195</v>
      </c>
      <c r="AU343" s="246" t="s">
        <v>88</v>
      </c>
      <c r="AV343" s="12" t="s">
        <v>88</v>
      </c>
      <c r="AW343" s="12" t="s">
        <v>5</v>
      </c>
      <c r="AX343" s="12" t="s">
        <v>78</v>
      </c>
      <c r="AY343" s="246" t="s">
        <v>183</v>
      </c>
    </row>
    <row r="344" s="12" customFormat="1">
      <c r="B344" s="236"/>
      <c r="C344" s="237"/>
      <c r="D344" s="232" t="s">
        <v>195</v>
      </c>
      <c r="E344" s="238" t="s">
        <v>20</v>
      </c>
      <c r="F344" s="239" t="s">
        <v>915</v>
      </c>
      <c r="G344" s="237"/>
      <c r="H344" s="240">
        <v>10.800000000000001</v>
      </c>
      <c r="I344" s="241"/>
      <c r="J344" s="241"/>
      <c r="K344" s="237"/>
      <c r="L344" s="237"/>
      <c r="M344" s="242"/>
      <c r="N344" s="243"/>
      <c r="O344" s="244"/>
      <c r="P344" s="244"/>
      <c r="Q344" s="244"/>
      <c r="R344" s="244"/>
      <c r="S344" s="244"/>
      <c r="T344" s="244"/>
      <c r="U344" s="244"/>
      <c r="V344" s="244"/>
      <c r="W344" s="244"/>
      <c r="X344" s="244"/>
      <c r="Y344" s="245"/>
      <c r="AT344" s="246" t="s">
        <v>195</v>
      </c>
      <c r="AU344" s="246" t="s">
        <v>88</v>
      </c>
      <c r="AV344" s="12" t="s">
        <v>88</v>
      </c>
      <c r="AW344" s="12" t="s">
        <v>5</v>
      </c>
      <c r="AX344" s="12" t="s">
        <v>78</v>
      </c>
      <c r="AY344" s="246" t="s">
        <v>183</v>
      </c>
    </row>
    <row r="345" s="12" customFormat="1">
      <c r="B345" s="236"/>
      <c r="C345" s="237"/>
      <c r="D345" s="232" t="s">
        <v>195</v>
      </c>
      <c r="E345" s="238" t="s">
        <v>20</v>
      </c>
      <c r="F345" s="239" t="s">
        <v>916</v>
      </c>
      <c r="G345" s="237"/>
      <c r="H345" s="240">
        <v>0.59999999999999998</v>
      </c>
      <c r="I345" s="241"/>
      <c r="J345" s="241"/>
      <c r="K345" s="237"/>
      <c r="L345" s="237"/>
      <c r="M345" s="242"/>
      <c r="N345" s="243"/>
      <c r="O345" s="244"/>
      <c r="P345" s="244"/>
      <c r="Q345" s="244"/>
      <c r="R345" s="244"/>
      <c r="S345" s="244"/>
      <c r="T345" s="244"/>
      <c r="U345" s="244"/>
      <c r="V345" s="244"/>
      <c r="W345" s="244"/>
      <c r="X345" s="244"/>
      <c r="Y345" s="245"/>
      <c r="AT345" s="246" t="s">
        <v>195</v>
      </c>
      <c r="AU345" s="246" t="s">
        <v>88</v>
      </c>
      <c r="AV345" s="12" t="s">
        <v>88</v>
      </c>
      <c r="AW345" s="12" t="s">
        <v>5</v>
      </c>
      <c r="AX345" s="12" t="s">
        <v>78</v>
      </c>
      <c r="AY345" s="246" t="s">
        <v>183</v>
      </c>
    </row>
    <row r="346" s="15" customFormat="1">
      <c r="B346" s="271"/>
      <c r="C346" s="272"/>
      <c r="D346" s="232" t="s">
        <v>195</v>
      </c>
      <c r="E346" s="273" t="s">
        <v>635</v>
      </c>
      <c r="F346" s="274" t="s">
        <v>286</v>
      </c>
      <c r="G346" s="272"/>
      <c r="H346" s="275">
        <v>13.470000000000001</v>
      </c>
      <c r="I346" s="276"/>
      <c r="J346" s="276"/>
      <c r="K346" s="272"/>
      <c r="L346" s="272"/>
      <c r="M346" s="277"/>
      <c r="N346" s="278"/>
      <c r="O346" s="279"/>
      <c r="P346" s="279"/>
      <c r="Q346" s="279"/>
      <c r="R346" s="279"/>
      <c r="S346" s="279"/>
      <c r="T346" s="279"/>
      <c r="U346" s="279"/>
      <c r="V346" s="279"/>
      <c r="W346" s="279"/>
      <c r="X346" s="279"/>
      <c r="Y346" s="280"/>
      <c r="AT346" s="281" t="s">
        <v>195</v>
      </c>
      <c r="AU346" s="281" t="s">
        <v>88</v>
      </c>
      <c r="AV346" s="15" t="s">
        <v>205</v>
      </c>
      <c r="AW346" s="15" t="s">
        <v>5</v>
      </c>
      <c r="AX346" s="15" t="s">
        <v>78</v>
      </c>
      <c r="AY346" s="281" t="s">
        <v>183</v>
      </c>
    </row>
    <row r="347" s="14" customFormat="1">
      <c r="B347" s="261"/>
      <c r="C347" s="262"/>
      <c r="D347" s="232" t="s">
        <v>195</v>
      </c>
      <c r="E347" s="263" t="s">
        <v>20</v>
      </c>
      <c r="F347" s="264" t="s">
        <v>484</v>
      </c>
      <c r="G347" s="262"/>
      <c r="H347" s="263" t="s">
        <v>20</v>
      </c>
      <c r="I347" s="265"/>
      <c r="J347" s="265"/>
      <c r="K347" s="262"/>
      <c r="L347" s="262"/>
      <c r="M347" s="266"/>
      <c r="N347" s="267"/>
      <c r="O347" s="268"/>
      <c r="P347" s="268"/>
      <c r="Q347" s="268"/>
      <c r="R347" s="268"/>
      <c r="S347" s="268"/>
      <c r="T347" s="268"/>
      <c r="U347" s="268"/>
      <c r="V347" s="268"/>
      <c r="W347" s="268"/>
      <c r="X347" s="268"/>
      <c r="Y347" s="269"/>
      <c r="AT347" s="270" t="s">
        <v>195</v>
      </c>
      <c r="AU347" s="270" t="s">
        <v>88</v>
      </c>
      <c r="AV347" s="14" t="s">
        <v>86</v>
      </c>
      <c r="AW347" s="14" t="s">
        <v>5</v>
      </c>
      <c r="AX347" s="14" t="s">
        <v>78</v>
      </c>
      <c r="AY347" s="270" t="s">
        <v>183</v>
      </c>
    </row>
    <row r="348" s="12" customFormat="1">
      <c r="B348" s="236"/>
      <c r="C348" s="237"/>
      <c r="D348" s="232" t="s">
        <v>195</v>
      </c>
      <c r="E348" s="238" t="s">
        <v>20</v>
      </c>
      <c r="F348" s="239" t="s">
        <v>917</v>
      </c>
      <c r="G348" s="237"/>
      <c r="H348" s="240">
        <v>9</v>
      </c>
      <c r="I348" s="241"/>
      <c r="J348" s="241"/>
      <c r="K348" s="237"/>
      <c r="L348" s="237"/>
      <c r="M348" s="242"/>
      <c r="N348" s="243"/>
      <c r="O348" s="244"/>
      <c r="P348" s="244"/>
      <c r="Q348" s="244"/>
      <c r="R348" s="244"/>
      <c r="S348" s="244"/>
      <c r="T348" s="244"/>
      <c r="U348" s="244"/>
      <c r="V348" s="244"/>
      <c r="W348" s="244"/>
      <c r="X348" s="244"/>
      <c r="Y348" s="245"/>
      <c r="AT348" s="246" t="s">
        <v>195</v>
      </c>
      <c r="AU348" s="246" t="s">
        <v>88</v>
      </c>
      <c r="AV348" s="12" t="s">
        <v>88</v>
      </c>
      <c r="AW348" s="12" t="s">
        <v>5</v>
      </c>
      <c r="AX348" s="12" t="s">
        <v>78</v>
      </c>
      <c r="AY348" s="246" t="s">
        <v>183</v>
      </c>
    </row>
    <row r="349" s="12" customFormat="1">
      <c r="B349" s="236"/>
      <c r="C349" s="237"/>
      <c r="D349" s="232" t="s">
        <v>195</v>
      </c>
      <c r="E349" s="238" t="s">
        <v>20</v>
      </c>
      <c r="F349" s="239" t="s">
        <v>918</v>
      </c>
      <c r="G349" s="237"/>
      <c r="H349" s="240">
        <v>0.71999999999999997</v>
      </c>
      <c r="I349" s="241"/>
      <c r="J349" s="241"/>
      <c r="K349" s="237"/>
      <c r="L349" s="237"/>
      <c r="M349" s="242"/>
      <c r="N349" s="243"/>
      <c r="O349" s="244"/>
      <c r="P349" s="244"/>
      <c r="Q349" s="244"/>
      <c r="R349" s="244"/>
      <c r="S349" s="244"/>
      <c r="T349" s="244"/>
      <c r="U349" s="244"/>
      <c r="V349" s="244"/>
      <c r="W349" s="244"/>
      <c r="X349" s="244"/>
      <c r="Y349" s="245"/>
      <c r="AT349" s="246" t="s">
        <v>195</v>
      </c>
      <c r="AU349" s="246" t="s">
        <v>88</v>
      </c>
      <c r="AV349" s="12" t="s">
        <v>88</v>
      </c>
      <c r="AW349" s="12" t="s">
        <v>5</v>
      </c>
      <c r="AX349" s="12" t="s">
        <v>78</v>
      </c>
      <c r="AY349" s="246" t="s">
        <v>183</v>
      </c>
    </row>
    <row r="350" s="12" customFormat="1">
      <c r="B350" s="236"/>
      <c r="C350" s="237"/>
      <c r="D350" s="232" t="s">
        <v>195</v>
      </c>
      <c r="E350" s="238" t="s">
        <v>20</v>
      </c>
      <c r="F350" s="239" t="s">
        <v>919</v>
      </c>
      <c r="G350" s="237"/>
      <c r="H350" s="240">
        <v>8.6400000000000006</v>
      </c>
      <c r="I350" s="241"/>
      <c r="J350" s="241"/>
      <c r="K350" s="237"/>
      <c r="L350" s="237"/>
      <c r="M350" s="242"/>
      <c r="N350" s="243"/>
      <c r="O350" s="244"/>
      <c r="P350" s="244"/>
      <c r="Q350" s="244"/>
      <c r="R350" s="244"/>
      <c r="S350" s="244"/>
      <c r="T350" s="244"/>
      <c r="U350" s="244"/>
      <c r="V350" s="244"/>
      <c r="W350" s="244"/>
      <c r="X350" s="244"/>
      <c r="Y350" s="245"/>
      <c r="AT350" s="246" t="s">
        <v>195</v>
      </c>
      <c r="AU350" s="246" t="s">
        <v>88</v>
      </c>
      <c r="AV350" s="12" t="s">
        <v>88</v>
      </c>
      <c r="AW350" s="12" t="s">
        <v>5</v>
      </c>
      <c r="AX350" s="12" t="s">
        <v>78</v>
      </c>
      <c r="AY350" s="246" t="s">
        <v>183</v>
      </c>
    </row>
    <row r="351" s="12" customFormat="1">
      <c r="B351" s="236"/>
      <c r="C351" s="237"/>
      <c r="D351" s="232" t="s">
        <v>195</v>
      </c>
      <c r="E351" s="238" t="s">
        <v>20</v>
      </c>
      <c r="F351" s="239" t="s">
        <v>920</v>
      </c>
      <c r="G351" s="237"/>
      <c r="H351" s="240">
        <v>1.0800000000000001</v>
      </c>
      <c r="I351" s="241"/>
      <c r="J351" s="241"/>
      <c r="K351" s="237"/>
      <c r="L351" s="237"/>
      <c r="M351" s="242"/>
      <c r="N351" s="243"/>
      <c r="O351" s="244"/>
      <c r="P351" s="244"/>
      <c r="Q351" s="244"/>
      <c r="R351" s="244"/>
      <c r="S351" s="244"/>
      <c r="T351" s="244"/>
      <c r="U351" s="244"/>
      <c r="V351" s="244"/>
      <c r="W351" s="244"/>
      <c r="X351" s="244"/>
      <c r="Y351" s="245"/>
      <c r="AT351" s="246" t="s">
        <v>195</v>
      </c>
      <c r="AU351" s="246" t="s">
        <v>88</v>
      </c>
      <c r="AV351" s="12" t="s">
        <v>88</v>
      </c>
      <c r="AW351" s="12" t="s">
        <v>5</v>
      </c>
      <c r="AX351" s="12" t="s">
        <v>78</v>
      </c>
      <c r="AY351" s="246" t="s">
        <v>183</v>
      </c>
    </row>
    <row r="352" s="12" customFormat="1">
      <c r="B352" s="236"/>
      <c r="C352" s="237"/>
      <c r="D352" s="232" t="s">
        <v>195</v>
      </c>
      <c r="E352" s="238" t="s">
        <v>20</v>
      </c>
      <c r="F352" s="239" t="s">
        <v>921</v>
      </c>
      <c r="G352" s="237"/>
      <c r="H352" s="240">
        <v>0.82799999999999996</v>
      </c>
      <c r="I352" s="241"/>
      <c r="J352" s="241"/>
      <c r="K352" s="237"/>
      <c r="L352" s="237"/>
      <c r="M352" s="242"/>
      <c r="N352" s="243"/>
      <c r="O352" s="244"/>
      <c r="P352" s="244"/>
      <c r="Q352" s="244"/>
      <c r="R352" s="244"/>
      <c r="S352" s="244"/>
      <c r="T352" s="244"/>
      <c r="U352" s="244"/>
      <c r="V352" s="244"/>
      <c r="W352" s="244"/>
      <c r="X352" s="244"/>
      <c r="Y352" s="245"/>
      <c r="AT352" s="246" t="s">
        <v>195</v>
      </c>
      <c r="AU352" s="246" t="s">
        <v>88</v>
      </c>
      <c r="AV352" s="12" t="s">
        <v>88</v>
      </c>
      <c r="AW352" s="12" t="s">
        <v>5</v>
      </c>
      <c r="AX352" s="12" t="s">
        <v>78</v>
      </c>
      <c r="AY352" s="246" t="s">
        <v>183</v>
      </c>
    </row>
    <row r="353" s="15" customFormat="1">
      <c r="B353" s="271"/>
      <c r="C353" s="272"/>
      <c r="D353" s="232" t="s">
        <v>195</v>
      </c>
      <c r="E353" s="273" t="s">
        <v>20</v>
      </c>
      <c r="F353" s="274" t="s">
        <v>286</v>
      </c>
      <c r="G353" s="272"/>
      <c r="H353" s="275">
        <v>20.268000000000001</v>
      </c>
      <c r="I353" s="276"/>
      <c r="J353" s="276"/>
      <c r="K353" s="272"/>
      <c r="L353" s="272"/>
      <c r="M353" s="277"/>
      <c r="N353" s="278"/>
      <c r="O353" s="279"/>
      <c r="P353" s="279"/>
      <c r="Q353" s="279"/>
      <c r="R353" s="279"/>
      <c r="S353" s="279"/>
      <c r="T353" s="279"/>
      <c r="U353" s="279"/>
      <c r="V353" s="279"/>
      <c r="W353" s="279"/>
      <c r="X353" s="279"/>
      <c r="Y353" s="280"/>
      <c r="AT353" s="281" t="s">
        <v>195</v>
      </c>
      <c r="AU353" s="281" t="s">
        <v>88</v>
      </c>
      <c r="AV353" s="15" t="s">
        <v>205</v>
      </c>
      <c r="AW353" s="15" t="s">
        <v>5</v>
      </c>
      <c r="AX353" s="15" t="s">
        <v>78</v>
      </c>
      <c r="AY353" s="281" t="s">
        <v>183</v>
      </c>
    </row>
    <row r="354" s="14" customFormat="1">
      <c r="B354" s="261"/>
      <c r="C354" s="262"/>
      <c r="D354" s="232" t="s">
        <v>195</v>
      </c>
      <c r="E354" s="263" t="s">
        <v>20</v>
      </c>
      <c r="F354" s="264" t="s">
        <v>756</v>
      </c>
      <c r="G354" s="262"/>
      <c r="H354" s="263" t="s">
        <v>20</v>
      </c>
      <c r="I354" s="265"/>
      <c r="J354" s="265"/>
      <c r="K354" s="262"/>
      <c r="L354" s="262"/>
      <c r="M354" s="266"/>
      <c r="N354" s="267"/>
      <c r="O354" s="268"/>
      <c r="P354" s="268"/>
      <c r="Q354" s="268"/>
      <c r="R354" s="268"/>
      <c r="S354" s="268"/>
      <c r="T354" s="268"/>
      <c r="U354" s="268"/>
      <c r="V354" s="268"/>
      <c r="W354" s="268"/>
      <c r="X354" s="268"/>
      <c r="Y354" s="269"/>
      <c r="AT354" s="270" t="s">
        <v>195</v>
      </c>
      <c r="AU354" s="270" t="s">
        <v>88</v>
      </c>
      <c r="AV354" s="14" t="s">
        <v>86</v>
      </c>
      <c r="AW354" s="14" t="s">
        <v>5</v>
      </c>
      <c r="AX354" s="14" t="s">
        <v>78</v>
      </c>
      <c r="AY354" s="270" t="s">
        <v>183</v>
      </c>
    </row>
    <row r="355" s="12" customFormat="1">
      <c r="B355" s="236"/>
      <c r="C355" s="237"/>
      <c r="D355" s="232" t="s">
        <v>195</v>
      </c>
      <c r="E355" s="238" t="s">
        <v>20</v>
      </c>
      <c r="F355" s="239" t="s">
        <v>922</v>
      </c>
      <c r="G355" s="237"/>
      <c r="H355" s="240">
        <v>1.0800000000000001</v>
      </c>
      <c r="I355" s="241"/>
      <c r="J355" s="241"/>
      <c r="K355" s="237"/>
      <c r="L355" s="237"/>
      <c r="M355" s="242"/>
      <c r="N355" s="243"/>
      <c r="O355" s="244"/>
      <c r="P355" s="244"/>
      <c r="Q355" s="244"/>
      <c r="R355" s="244"/>
      <c r="S355" s="244"/>
      <c r="T355" s="244"/>
      <c r="U355" s="244"/>
      <c r="V355" s="244"/>
      <c r="W355" s="244"/>
      <c r="X355" s="244"/>
      <c r="Y355" s="245"/>
      <c r="AT355" s="246" t="s">
        <v>195</v>
      </c>
      <c r="AU355" s="246" t="s">
        <v>88</v>
      </c>
      <c r="AV355" s="12" t="s">
        <v>88</v>
      </c>
      <c r="AW355" s="12" t="s">
        <v>5</v>
      </c>
      <c r="AX355" s="12" t="s">
        <v>78</v>
      </c>
      <c r="AY355" s="246" t="s">
        <v>183</v>
      </c>
    </row>
    <row r="356" s="12" customFormat="1">
      <c r="B356" s="236"/>
      <c r="C356" s="237"/>
      <c r="D356" s="232" t="s">
        <v>195</v>
      </c>
      <c r="E356" s="238" t="s">
        <v>20</v>
      </c>
      <c r="F356" s="239" t="s">
        <v>923</v>
      </c>
      <c r="G356" s="237"/>
      <c r="H356" s="240">
        <v>2.8799999999999999</v>
      </c>
      <c r="I356" s="241"/>
      <c r="J356" s="241"/>
      <c r="K356" s="237"/>
      <c r="L356" s="237"/>
      <c r="M356" s="242"/>
      <c r="N356" s="243"/>
      <c r="O356" s="244"/>
      <c r="P356" s="244"/>
      <c r="Q356" s="244"/>
      <c r="R356" s="244"/>
      <c r="S356" s="244"/>
      <c r="T356" s="244"/>
      <c r="U356" s="244"/>
      <c r="V356" s="244"/>
      <c r="W356" s="244"/>
      <c r="X356" s="244"/>
      <c r="Y356" s="245"/>
      <c r="AT356" s="246" t="s">
        <v>195</v>
      </c>
      <c r="AU356" s="246" t="s">
        <v>88</v>
      </c>
      <c r="AV356" s="12" t="s">
        <v>88</v>
      </c>
      <c r="AW356" s="12" t="s">
        <v>5</v>
      </c>
      <c r="AX356" s="12" t="s">
        <v>78</v>
      </c>
      <c r="AY356" s="246" t="s">
        <v>183</v>
      </c>
    </row>
    <row r="357" s="12" customFormat="1">
      <c r="B357" s="236"/>
      <c r="C357" s="237"/>
      <c r="D357" s="232" t="s">
        <v>195</v>
      </c>
      <c r="E357" s="238" t="s">
        <v>20</v>
      </c>
      <c r="F357" s="239" t="s">
        <v>924</v>
      </c>
      <c r="G357" s="237"/>
      <c r="H357" s="240">
        <v>0.35999999999999999</v>
      </c>
      <c r="I357" s="241"/>
      <c r="J357" s="241"/>
      <c r="K357" s="237"/>
      <c r="L357" s="237"/>
      <c r="M357" s="242"/>
      <c r="N357" s="243"/>
      <c r="O357" s="244"/>
      <c r="P357" s="244"/>
      <c r="Q357" s="244"/>
      <c r="R357" s="244"/>
      <c r="S357" s="244"/>
      <c r="T357" s="244"/>
      <c r="U357" s="244"/>
      <c r="V357" s="244"/>
      <c r="W357" s="244"/>
      <c r="X357" s="244"/>
      <c r="Y357" s="245"/>
      <c r="AT357" s="246" t="s">
        <v>195</v>
      </c>
      <c r="AU357" s="246" t="s">
        <v>88</v>
      </c>
      <c r="AV357" s="12" t="s">
        <v>88</v>
      </c>
      <c r="AW357" s="12" t="s">
        <v>5</v>
      </c>
      <c r="AX357" s="12" t="s">
        <v>78</v>
      </c>
      <c r="AY357" s="246" t="s">
        <v>183</v>
      </c>
    </row>
    <row r="358" s="15" customFormat="1">
      <c r="B358" s="271"/>
      <c r="C358" s="272"/>
      <c r="D358" s="232" t="s">
        <v>195</v>
      </c>
      <c r="E358" s="273" t="s">
        <v>637</v>
      </c>
      <c r="F358" s="274" t="s">
        <v>286</v>
      </c>
      <c r="G358" s="272"/>
      <c r="H358" s="275">
        <v>4.3200000000000003</v>
      </c>
      <c r="I358" s="276"/>
      <c r="J358" s="276"/>
      <c r="K358" s="272"/>
      <c r="L358" s="272"/>
      <c r="M358" s="277"/>
      <c r="N358" s="278"/>
      <c r="O358" s="279"/>
      <c r="P358" s="279"/>
      <c r="Q358" s="279"/>
      <c r="R358" s="279"/>
      <c r="S358" s="279"/>
      <c r="T358" s="279"/>
      <c r="U358" s="279"/>
      <c r="V358" s="279"/>
      <c r="W358" s="279"/>
      <c r="X358" s="279"/>
      <c r="Y358" s="280"/>
      <c r="AT358" s="281" t="s">
        <v>195</v>
      </c>
      <c r="AU358" s="281" t="s">
        <v>88</v>
      </c>
      <c r="AV358" s="15" t="s">
        <v>205</v>
      </c>
      <c r="AW358" s="15" t="s">
        <v>5</v>
      </c>
      <c r="AX358" s="15" t="s">
        <v>78</v>
      </c>
      <c r="AY358" s="281" t="s">
        <v>183</v>
      </c>
    </row>
    <row r="359" s="14" customFormat="1">
      <c r="B359" s="261"/>
      <c r="C359" s="262"/>
      <c r="D359" s="232" t="s">
        <v>195</v>
      </c>
      <c r="E359" s="263" t="s">
        <v>20</v>
      </c>
      <c r="F359" s="264" t="s">
        <v>494</v>
      </c>
      <c r="G359" s="262"/>
      <c r="H359" s="263" t="s">
        <v>20</v>
      </c>
      <c r="I359" s="265"/>
      <c r="J359" s="265"/>
      <c r="K359" s="262"/>
      <c r="L359" s="262"/>
      <c r="M359" s="266"/>
      <c r="N359" s="267"/>
      <c r="O359" s="268"/>
      <c r="P359" s="268"/>
      <c r="Q359" s="268"/>
      <c r="R359" s="268"/>
      <c r="S359" s="268"/>
      <c r="T359" s="268"/>
      <c r="U359" s="268"/>
      <c r="V359" s="268"/>
      <c r="W359" s="268"/>
      <c r="X359" s="268"/>
      <c r="Y359" s="269"/>
      <c r="AT359" s="270" t="s">
        <v>195</v>
      </c>
      <c r="AU359" s="270" t="s">
        <v>88</v>
      </c>
      <c r="AV359" s="14" t="s">
        <v>86</v>
      </c>
      <c r="AW359" s="14" t="s">
        <v>5</v>
      </c>
      <c r="AX359" s="14" t="s">
        <v>78</v>
      </c>
      <c r="AY359" s="270" t="s">
        <v>183</v>
      </c>
    </row>
    <row r="360" s="12" customFormat="1">
      <c r="B360" s="236"/>
      <c r="C360" s="237"/>
      <c r="D360" s="232" t="s">
        <v>195</v>
      </c>
      <c r="E360" s="238" t="s">
        <v>20</v>
      </c>
      <c r="F360" s="239" t="s">
        <v>925</v>
      </c>
      <c r="G360" s="237"/>
      <c r="H360" s="240">
        <v>-2.1600000000000001</v>
      </c>
      <c r="I360" s="241"/>
      <c r="J360" s="241"/>
      <c r="K360" s="237"/>
      <c r="L360" s="237"/>
      <c r="M360" s="242"/>
      <c r="N360" s="243"/>
      <c r="O360" s="244"/>
      <c r="P360" s="244"/>
      <c r="Q360" s="244"/>
      <c r="R360" s="244"/>
      <c r="S360" s="244"/>
      <c r="T360" s="244"/>
      <c r="U360" s="244"/>
      <c r="V360" s="244"/>
      <c r="W360" s="244"/>
      <c r="X360" s="244"/>
      <c r="Y360" s="245"/>
      <c r="AT360" s="246" t="s">
        <v>195</v>
      </c>
      <c r="AU360" s="246" t="s">
        <v>88</v>
      </c>
      <c r="AV360" s="12" t="s">
        <v>88</v>
      </c>
      <c r="AW360" s="12" t="s">
        <v>5</v>
      </c>
      <c r="AX360" s="12" t="s">
        <v>78</v>
      </c>
      <c r="AY360" s="246" t="s">
        <v>183</v>
      </c>
    </row>
    <row r="361" s="12" customFormat="1">
      <c r="B361" s="236"/>
      <c r="C361" s="237"/>
      <c r="D361" s="232" t="s">
        <v>195</v>
      </c>
      <c r="E361" s="238" t="s">
        <v>20</v>
      </c>
      <c r="F361" s="239" t="s">
        <v>496</v>
      </c>
      <c r="G361" s="237"/>
      <c r="H361" s="240">
        <v>-15.119999999999999</v>
      </c>
      <c r="I361" s="241"/>
      <c r="J361" s="241"/>
      <c r="K361" s="237"/>
      <c r="L361" s="237"/>
      <c r="M361" s="242"/>
      <c r="N361" s="243"/>
      <c r="O361" s="244"/>
      <c r="P361" s="244"/>
      <c r="Q361" s="244"/>
      <c r="R361" s="244"/>
      <c r="S361" s="244"/>
      <c r="T361" s="244"/>
      <c r="U361" s="244"/>
      <c r="V361" s="244"/>
      <c r="W361" s="244"/>
      <c r="X361" s="244"/>
      <c r="Y361" s="245"/>
      <c r="AT361" s="246" t="s">
        <v>195</v>
      </c>
      <c r="AU361" s="246" t="s">
        <v>88</v>
      </c>
      <c r="AV361" s="12" t="s">
        <v>88</v>
      </c>
      <c r="AW361" s="12" t="s">
        <v>5</v>
      </c>
      <c r="AX361" s="12" t="s">
        <v>78</v>
      </c>
      <c r="AY361" s="246" t="s">
        <v>183</v>
      </c>
    </row>
    <row r="362" s="13" customFormat="1">
      <c r="B362" s="247"/>
      <c r="C362" s="248"/>
      <c r="D362" s="232" t="s">
        <v>195</v>
      </c>
      <c r="E362" s="249" t="s">
        <v>20</v>
      </c>
      <c r="F362" s="250" t="s">
        <v>197</v>
      </c>
      <c r="G362" s="248"/>
      <c r="H362" s="251">
        <v>69.260000000000005</v>
      </c>
      <c r="I362" s="252"/>
      <c r="J362" s="252"/>
      <c r="K362" s="248"/>
      <c r="L362" s="248"/>
      <c r="M362" s="253"/>
      <c r="N362" s="254"/>
      <c r="O362" s="255"/>
      <c r="P362" s="255"/>
      <c r="Q362" s="255"/>
      <c r="R362" s="255"/>
      <c r="S362" s="255"/>
      <c r="T362" s="255"/>
      <c r="U362" s="255"/>
      <c r="V362" s="255"/>
      <c r="W362" s="255"/>
      <c r="X362" s="255"/>
      <c r="Y362" s="256"/>
      <c r="AT362" s="257" t="s">
        <v>195</v>
      </c>
      <c r="AU362" s="257" t="s">
        <v>88</v>
      </c>
      <c r="AV362" s="13" t="s">
        <v>129</v>
      </c>
      <c r="AW362" s="13" t="s">
        <v>5</v>
      </c>
      <c r="AX362" s="13" t="s">
        <v>86</v>
      </c>
      <c r="AY362" s="257" t="s">
        <v>183</v>
      </c>
    </row>
    <row r="363" s="1" customFormat="1" ht="24" customHeight="1">
      <c r="B363" s="39"/>
      <c r="C363" s="218" t="s">
        <v>526</v>
      </c>
      <c r="D363" s="294" t="s">
        <v>185</v>
      </c>
      <c r="E363" s="219" t="s">
        <v>498</v>
      </c>
      <c r="F363" s="220" t="s">
        <v>499</v>
      </c>
      <c r="G363" s="221" t="s">
        <v>224</v>
      </c>
      <c r="H363" s="222">
        <v>21.120000000000001</v>
      </c>
      <c r="I363" s="223"/>
      <c r="J363" s="223"/>
      <c r="K363" s="224">
        <f>ROUND(P363*H363,2)</f>
        <v>0</v>
      </c>
      <c r="L363" s="220" t="s">
        <v>189</v>
      </c>
      <c r="M363" s="44"/>
      <c r="N363" s="225" t="s">
        <v>20</v>
      </c>
      <c r="O363" s="226" t="s">
        <v>47</v>
      </c>
      <c r="P363" s="227">
        <f>I363+J363</f>
        <v>0</v>
      </c>
      <c r="Q363" s="227">
        <f>ROUND(I363*H363,2)</f>
        <v>0</v>
      </c>
      <c r="R363" s="227">
        <f>ROUND(J363*H363,2)</f>
        <v>0</v>
      </c>
      <c r="S363" s="84"/>
      <c r="T363" s="228">
        <f>S363*H363</f>
        <v>0</v>
      </c>
      <c r="U363" s="228">
        <v>1.54</v>
      </c>
      <c r="V363" s="228">
        <f>U363*H363</f>
        <v>32.524799999999999</v>
      </c>
      <c r="W363" s="228">
        <v>0</v>
      </c>
      <c r="X363" s="228">
        <f>W363*H363</f>
        <v>0</v>
      </c>
      <c r="Y363" s="229" t="s">
        <v>20</v>
      </c>
      <c r="AR363" s="230" t="s">
        <v>129</v>
      </c>
      <c r="AT363" s="230" t="s">
        <v>185</v>
      </c>
      <c r="AU363" s="230" t="s">
        <v>88</v>
      </c>
      <c r="AY363" s="18" t="s">
        <v>183</v>
      </c>
      <c r="BE363" s="231">
        <f>IF(O363="základní",K363,0)</f>
        <v>0</v>
      </c>
      <c r="BF363" s="231">
        <f>IF(O363="snížená",K363,0)</f>
        <v>0</v>
      </c>
      <c r="BG363" s="231">
        <f>IF(O363="zákl. přenesená",K363,0)</f>
        <v>0</v>
      </c>
      <c r="BH363" s="231">
        <f>IF(O363="sníž. přenesená",K363,0)</f>
        <v>0</v>
      </c>
      <c r="BI363" s="231">
        <f>IF(O363="nulová",K363,0)</f>
        <v>0</v>
      </c>
      <c r="BJ363" s="18" t="s">
        <v>86</v>
      </c>
      <c r="BK363" s="231">
        <f>ROUND(P363*H363,2)</f>
        <v>0</v>
      </c>
      <c r="BL363" s="18" t="s">
        <v>129</v>
      </c>
      <c r="BM363" s="230" t="s">
        <v>500</v>
      </c>
    </row>
    <row r="364" s="1" customFormat="1">
      <c r="B364" s="39"/>
      <c r="C364" s="40"/>
      <c r="D364" s="232" t="s">
        <v>191</v>
      </c>
      <c r="E364" s="40"/>
      <c r="F364" s="233" t="s">
        <v>501</v>
      </c>
      <c r="G364" s="40"/>
      <c r="H364" s="40"/>
      <c r="I364" s="138"/>
      <c r="J364" s="138"/>
      <c r="K364" s="40"/>
      <c r="L364" s="40"/>
      <c r="M364" s="44"/>
      <c r="N364" s="234"/>
      <c r="O364" s="84"/>
      <c r="P364" s="84"/>
      <c r="Q364" s="84"/>
      <c r="R364" s="84"/>
      <c r="S364" s="84"/>
      <c r="T364" s="84"/>
      <c r="U364" s="84"/>
      <c r="V364" s="84"/>
      <c r="W364" s="84"/>
      <c r="X364" s="84"/>
      <c r="Y364" s="85"/>
      <c r="AT364" s="18" t="s">
        <v>191</v>
      </c>
      <c r="AU364" s="18" t="s">
        <v>88</v>
      </c>
    </row>
    <row r="365" s="1" customFormat="1">
      <c r="B365" s="39"/>
      <c r="C365" s="40"/>
      <c r="D365" s="232" t="s">
        <v>193</v>
      </c>
      <c r="E365" s="40"/>
      <c r="F365" s="235" t="s">
        <v>473</v>
      </c>
      <c r="G365" s="40"/>
      <c r="H365" s="40"/>
      <c r="I365" s="138"/>
      <c r="J365" s="138"/>
      <c r="K365" s="40"/>
      <c r="L365" s="40"/>
      <c r="M365" s="44"/>
      <c r="N365" s="234"/>
      <c r="O365" s="84"/>
      <c r="P365" s="84"/>
      <c r="Q365" s="84"/>
      <c r="R365" s="84"/>
      <c r="S365" s="84"/>
      <c r="T365" s="84"/>
      <c r="U365" s="84"/>
      <c r="V365" s="84"/>
      <c r="W365" s="84"/>
      <c r="X365" s="84"/>
      <c r="Y365" s="85"/>
      <c r="AT365" s="18" t="s">
        <v>193</v>
      </c>
      <c r="AU365" s="18" t="s">
        <v>88</v>
      </c>
    </row>
    <row r="366" s="14" customFormat="1">
      <c r="B366" s="261"/>
      <c r="C366" s="262"/>
      <c r="D366" s="232" t="s">
        <v>195</v>
      </c>
      <c r="E366" s="263" t="s">
        <v>20</v>
      </c>
      <c r="F366" s="264" t="s">
        <v>502</v>
      </c>
      <c r="G366" s="262"/>
      <c r="H366" s="263" t="s">
        <v>20</v>
      </c>
      <c r="I366" s="265"/>
      <c r="J366" s="265"/>
      <c r="K366" s="262"/>
      <c r="L366" s="262"/>
      <c r="M366" s="266"/>
      <c r="N366" s="267"/>
      <c r="O366" s="268"/>
      <c r="P366" s="268"/>
      <c r="Q366" s="268"/>
      <c r="R366" s="268"/>
      <c r="S366" s="268"/>
      <c r="T366" s="268"/>
      <c r="U366" s="268"/>
      <c r="V366" s="268"/>
      <c r="W366" s="268"/>
      <c r="X366" s="268"/>
      <c r="Y366" s="269"/>
      <c r="AT366" s="270" t="s">
        <v>195</v>
      </c>
      <c r="AU366" s="270" t="s">
        <v>88</v>
      </c>
      <c r="AV366" s="14" t="s">
        <v>86</v>
      </c>
      <c r="AW366" s="14" t="s">
        <v>5</v>
      </c>
      <c r="AX366" s="14" t="s">
        <v>78</v>
      </c>
      <c r="AY366" s="270" t="s">
        <v>183</v>
      </c>
    </row>
    <row r="367" s="14" customFormat="1">
      <c r="B367" s="261"/>
      <c r="C367" s="262"/>
      <c r="D367" s="232" t="s">
        <v>195</v>
      </c>
      <c r="E367" s="263" t="s">
        <v>20</v>
      </c>
      <c r="F367" s="264" t="s">
        <v>503</v>
      </c>
      <c r="G367" s="262"/>
      <c r="H367" s="263" t="s">
        <v>20</v>
      </c>
      <c r="I367" s="265"/>
      <c r="J367" s="265"/>
      <c r="K367" s="262"/>
      <c r="L367" s="262"/>
      <c r="M367" s="266"/>
      <c r="N367" s="267"/>
      <c r="O367" s="268"/>
      <c r="P367" s="268"/>
      <c r="Q367" s="268"/>
      <c r="R367" s="268"/>
      <c r="S367" s="268"/>
      <c r="T367" s="268"/>
      <c r="U367" s="268"/>
      <c r="V367" s="268"/>
      <c r="W367" s="268"/>
      <c r="X367" s="268"/>
      <c r="Y367" s="269"/>
      <c r="AT367" s="270" t="s">
        <v>195</v>
      </c>
      <c r="AU367" s="270" t="s">
        <v>88</v>
      </c>
      <c r="AV367" s="14" t="s">
        <v>86</v>
      </c>
      <c r="AW367" s="14" t="s">
        <v>5</v>
      </c>
      <c r="AX367" s="14" t="s">
        <v>78</v>
      </c>
      <c r="AY367" s="270" t="s">
        <v>183</v>
      </c>
    </row>
    <row r="368" s="12" customFormat="1">
      <c r="B368" s="236"/>
      <c r="C368" s="237"/>
      <c r="D368" s="232" t="s">
        <v>195</v>
      </c>
      <c r="E368" s="238" t="s">
        <v>20</v>
      </c>
      <c r="F368" s="239" t="s">
        <v>926</v>
      </c>
      <c r="G368" s="237"/>
      <c r="H368" s="240">
        <v>3.3599999999999999</v>
      </c>
      <c r="I368" s="241"/>
      <c r="J368" s="241"/>
      <c r="K368" s="237"/>
      <c r="L368" s="237"/>
      <c r="M368" s="242"/>
      <c r="N368" s="243"/>
      <c r="O368" s="244"/>
      <c r="P368" s="244"/>
      <c r="Q368" s="244"/>
      <c r="R368" s="244"/>
      <c r="S368" s="244"/>
      <c r="T368" s="244"/>
      <c r="U368" s="244"/>
      <c r="V368" s="244"/>
      <c r="W368" s="244"/>
      <c r="X368" s="244"/>
      <c r="Y368" s="245"/>
      <c r="AT368" s="246" t="s">
        <v>195</v>
      </c>
      <c r="AU368" s="246" t="s">
        <v>88</v>
      </c>
      <c r="AV368" s="12" t="s">
        <v>88</v>
      </c>
      <c r="AW368" s="12" t="s">
        <v>5</v>
      </c>
      <c r="AX368" s="12" t="s">
        <v>78</v>
      </c>
      <c r="AY368" s="246" t="s">
        <v>183</v>
      </c>
    </row>
    <row r="369" s="12" customFormat="1">
      <c r="B369" s="236"/>
      <c r="C369" s="237"/>
      <c r="D369" s="232" t="s">
        <v>195</v>
      </c>
      <c r="E369" s="238" t="s">
        <v>20</v>
      </c>
      <c r="F369" s="239" t="s">
        <v>927</v>
      </c>
      <c r="G369" s="237"/>
      <c r="H369" s="240">
        <v>2.6400000000000001</v>
      </c>
      <c r="I369" s="241"/>
      <c r="J369" s="241"/>
      <c r="K369" s="237"/>
      <c r="L369" s="237"/>
      <c r="M369" s="242"/>
      <c r="N369" s="243"/>
      <c r="O369" s="244"/>
      <c r="P369" s="244"/>
      <c r="Q369" s="244"/>
      <c r="R369" s="244"/>
      <c r="S369" s="244"/>
      <c r="T369" s="244"/>
      <c r="U369" s="244"/>
      <c r="V369" s="244"/>
      <c r="W369" s="244"/>
      <c r="X369" s="244"/>
      <c r="Y369" s="245"/>
      <c r="AT369" s="246" t="s">
        <v>195</v>
      </c>
      <c r="AU369" s="246" t="s">
        <v>88</v>
      </c>
      <c r="AV369" s="12" t="s">
        <v>88</v>
      </c>
      <c r="AW369" s="12" t="s">
        <v>5</v>
      </c>
      <c r="AX369" s="12" t="s">
        <v>78</v>
      </c>
      <c r="AY369" s="246" t="s">
        <v>183</v>
      </c>
    </row>
    <row r="370" s="15" customFormat="1">
      <c r="B370" s="271"/>
      <c r="C370" s="272"/>
      <c r="D370" s="232" t="s">
        <v>195</v>
      </c>
      <c r="E370" s="273" t="s">
        <v>508</v>
      </c>
      <c r="F370" s="274" t="s">
        <v>286</v>
      </c>
      <c r="G370" s="272"/>
      <c r="H370" s="275">
        <v>6</v>
      </c>
      <c r="I370" s="276"/>
      <c r="J370" s="276"/>
      <c r="K370" s="272"/>
      <c r="L370" s="272"/>
      <c r="M370" s="277"/>
      <c r="N370" s="278"/>
      <c r="O370" s="279"/>
      <c r="P370" s="279"/>
      <c r="Q370" s="279"/>
      <c r="R370" s="279"/>
      <c r="S370" s="279"/>
      <c r="T370" s="279"/>
      <c r="U370" s="279"/>
      <c r="V370" s="279"/>
      <c r="W370" s="279"/>
      <c r="X370" s="279"/>
      <c r="Y370" s="280"/>
      <c r="AT370" s="281" t="s">
        <v>195</v>
      </c>
      <c r="AU370" s="281" t="s">
        <v>88</v>
      </c>
      <c r="AV370" s="15" t="s">
        <v>205</v>
      </c>
      <c r="AW370" s="15" t="s">
        <v>5</v>
      </c>
      <c r="AX370" s="15" t="s">
        <v>78</v>
      </c>
      <c r="AY370" s="281" t="s">
        <v>183</v>
      </c>
    </row>
    <row r="371" s="14" customFormat="1">
      <c r="B371" s="261"/>
      <c r="C371" s="262"/>
      <c r="D371" s="232" t="s">
        <v>195</v>
      </c>
      <c r="E371" s="263" t="s">
        <v>20</v>
      </c>
      <c r="F371" s="264" t="s">
        <v>509</v>
      </c>
      <c r="G371" s="262"/>
      <c r="H371" s="263" t="s">
        <v>20</v>
      </c>
      <c r="I371" s="265"/>
      <c r="J371" s="265"/>
      <c r="K371" s="262"/>
      <c r="L371" s="262"/>
      <c r="M371" s="266"/>
      <c r="N371" s="267"/>
      <c r="O371" s="268"/>
      <c r="P371" s="268"/>
      <c r="Q371" s="268"/>
      <c r="R371" s="268"/>
      <c r="S371" s="268"/>
      <c r="T371" s="268"/>
      <c r="U371" s="268"/>
      <c r="V371" s="268"/>
      <c r="W371" s="268"/>
      <c r="X371" s="268"/>
      <c r="Y371" s="269"/>
      <c r="AT371" s="270" t="s">
        <v>195</v>
      </c>
      <c r="AU371" s="270" t="s">
        <v>88</v>
      </c>
      <c r="AV371" s="14" t="s">
        <v>86</v>
      </c>
      <c r="AW371" s="14" t="s">
        <v>5</v>
      </c>
      <c r="AX371" s="14" t="s">
        <v>78</v>
      </c>
      <c r="AY371" s="270" t="s">
        <v>183</v>
      </c>
    </row>
    <row r="372" s="12" customFormat="1">
      <c r="B372" s="236"/>
      <c r="C372" s="237"/>
      <c r="D372" s="232" t="s">
        <v>195</v>
      </c>
      <c r="E372" s="238" t="s">
        <v>20</v>
      </c>
      <c r="F372" s="239" t="s">
        <v>928</v>
      </c>
      <c r="G372" s="237"/>
      <c r="H372" s="240">
        <v>7.5599999999999996</v>
      </c>
      <c r="I372" s="241"/>
      <c r="J372" s="241"/>
      <c r="K372" s="237"/>
      <c r="L372" s="237"/>
      <c r="M372" s="242"/>
      <c r="N372" s="243"/>
      <c r="O372" s="244"/>
      <c r="P372" s="244"/>
      <c r="Q372" s="244"/>
      <c r="R372" s="244"/>
      <c r="S372" s="244"/>
      <c r="T372" s="244"/>
      <c r="U372" s="244"/>
      <c r="V372" s="244"/>
      <c r="W372" s="244"/>
      <c r="X372" s="244"/>
      <c r="Y372" s="245"/>
      <c r="AT372" s="246" t="s">
        <v>195</v>
      </c>
      <c r="AU372" s="246" t="s">
        <v>88</v>
      </c>
      <c r="AV372" s="12" t="s">
        <v>88</v>
      </c>
      <c r="AW372" s="12" t="s">
        <v>5</v>
      </c>
      <c r="AX372" s="12" t="s">
        <v>78</v>
      </c>
      <c r="AY372" s="246" t="s">
        <v>183</v>
      </c>
    </row>
    <row r="373" s="12" customFormat="1">
      <c r="B373" s="236"/>
      <c r="C373" s="237"/>
      <c r="D373" s="232" t="s">
        <v>195</v>
      </c>
      <c r="E373" s="238" t="s">
        <v>20</v>
      </c>
      <c r="F373" s="239" t="s">
        <v>929</v>
      </c>
      <c r="G373" s="237"/>
      <c r="H373" s="240">
        <v>7.5599999999999996</v>
      </c>
      <c r="I373" s="241"/>
      <c r="J373" s="241"/>
      <c r="K373" s="237"/>
      <c r="L373" s="237"/>
      <c r="M373" s="242"/>
      <c r="N373" s="243"/>
      <c r="O373" s="244"/>
      <c r="P373" s="244"/>
      <c r="Q373" s="244"/>
      <c r="R373" s="244"/>
      <c r="S373" s="244"/>
      <c r="T373" s="244"/>
      <c r="U373" s="244"/>
      <c r="V373" s="244"/>
      <c r="W373" s="244"/>
      <c r="X373" s="244"/>
      <c r="Y373" s="245"/>
      <c r="AT373" s="246" t="s">
        <v>195</v>
      </c>
      <c r="AU373" s="246" t="s">
        <v>88</v>
      </c>
      <c r="AV373" s="12" t="s">
        <v>88</v>
      </c>
      <c r="AW373" s="12" t="s">
        <v>5</v>
      </c>
      <c r="AX373" s="12" t="s">
        <v>78</v>
      </c>
      <c r="AY373" s="246" t="s">
        <v>183</v>
      </c>
    </row>
    <row r="374" s="15" customFormat="1">
      <c r="B374" s="271"/>
      <c r="C374" s="272"/>
      <c r="D374" s="232" t="s">
        <v>195</v>
      </c>
      <c r="E374" s="273" t="s">
        <v>130</v>
      </c>
      <c r="F374" s="274" t="s">
        <v>286</v>
      </c>
      <c r="G374" s="272"/>
      <c r="H374" s="275">
        <v>15.119999999999999</v>
      </c>
      <c r="I374" s="276"/>
      <c r="J374" s="276"/>
      <c r="K374" s="272"/>
      <c r="L374" s="272"/>
      <c r="M374" s="277"/>
      <c r="N374" s="278"/>
      <c r="O374" s="279"/>
      <c r="P374" s="279"/>
      <c r="Q374" s="279"/>
      <c r="R374" s="279"/>
      <c r="S374" s="279"/>
      <c r="T374" s="279"/>
      <c r="U374" s="279"/>
      <c r="V374" s="279"/>
      <c r="W374" s="279"/>
      <c r="X374" s="279"/>
      <c r="Y374" s="280"/>
      <c r="AT374" s="281" t="s">
        <v>195</v>
      </c>
      <c r="AU374" s="281" t="s">
        <v>88</v>
      </c>
      <c r="AV374" s="15" t="s">
        <v>205</v>
      </c>
      <c r="AW374" s="15" t="s">
        <v>5</v>
      </c>
      <c r="AX374" s="15" t="s">
        <v>78</v>
      </c>
      <c r="AY374" s="281" t="s">
        <v>183</v>
      </c>
    </row>
    <row r="375" s="13" customFormat="1">
      <c r="B375" s="247"/>
      <c r="C375" s="248"/>
      <c r="D375" s="232" t="s">
        <v>195</v>
      </c>
      <c r="E375" s="249" t="s">
        <v>20</v>
      </c>
      <c r="F375" s="250" t="s">
        <v>197</v>
      </c>
      <c r="G375" s="248"/>
      <c r="H375" s="251">
        <v>21.120000000000001</v>
      </c>
      <c r="I375" s="252"/>
      <c r="J375" s="252"/>
      <c r="K375" s="248"/>
      <c r="L375" s="248"/>
      <c r="M375" s="253"/>
      <c r="N375" s="254"/>
      <c r="O375" s="255"/>
      <c r="P375" s="255"/>
      <c r="Q375" s="255"/>
      <c r="R375" s="255"/>
      <c r="S375" s="255"/>
      <c r="T375" s="255"/>
      <c r="U375" s="255"/>
      <c r="V375" s="255"/>
      <c r="W375" s="255"/>
      <c r="X375" s="255"/>
      <c r="Y375" s="256"/>
      <c r="AT375" s="257" t="s">
        <v>195</v>
      </c>
      <c r="AU375" s="257" t="s">
        <v>88</v>
      </c>
      <c r="AV375" s="13" t="s">
        <v>129</v>
      </c>
      <c r="AW375" s="13" t="s">
        <v>5</v>
      </c>
      <c r="AX375" s="13" t="s">
        <v>86</v>
      </c>
      <c r="AY375" s="257" t="s">
        <v>183</v>
      </c>
    </row>
    <row r="376" s="1" customFormat="1" ht="16.5" customHeight="1">
      <c r="B376" s="39"/>
      <c r="C376" s="218" t="s">
        <v>534</v>
      </c>
      <c r="D376" s="294" t="s">
        <v>185</v>
      </c>
      <c r="E376" s="219" t="s">
        <v>777</v>
      </c>
      <c r="F376" s="220" t="s">
        <v>778</v>
      </c>
      <c r="G376" s="221" t="s">
        <v>224</v>
      </c>
      <c r="H376" s="222">
        <v>5.3369999999999997</v>
      </c>
      <c r="I376" s="223"/>
      <c r="J376" s="223"/>
      <c r="K376" s="224">
        <f>ROUND(P376*H376,2)</f>
        <v>0</v>
      </c>
      <c r="L376" s="220" t="s">
        <v>20</v>
      </c>
      <c r="M376" s="44"/>
      <c r="N376" s="225" t="s">
        <v>20</v>
      </c>
      <c r="O376" s="226" t="s">
        <v>47</v>
      </c>
      <c r="P376" s="227">
        <f>I376+J376</f>
        <v>0</v>
      </c>
      <c r="Q376" s="227">
        <f>ROUND(I376*H376,2)</f>
        <v>0</v>
      </c>
      <c r="R376" s="227">
        <f>ROUND(J376*H376,2)</f>
        <v>0</v>
      </c>
      <c r="S376" s="84"/>
      <c r="T376" s="228">
        <f>S376*H376</f>
        <v>0</v>
      </c>
      <c r="U376" s="228">
        <v>2.5759544999999999</v>
      </c>
      <c r="V376" s="228">
        <f>U376*H376</f>
        <v>13.747869166499999</v>
      </c>
      <c r="W376" s="228">
        <v>0</v>
      </c>
      <c r="X376" s="228">
        <f>W376*H376</f>
        <v>0</v>
      </c>
      <c r="Y376" s="229" t="s">
        <v>20</v>
      </c>
      <c r="AR376" s="230" t="s">
        <v>129</v>
      </c>
      <c r="AT376" s="230" t="s">
        <v>185</v>
      </c>
      <c r="AU376" s="230" t="s">
        <v>88</v>
      </c>
      <c r="AY376" s="18" t="s">
        <v>183</v>
      </c>
      <c r="BE376" s="231">
        <f>IF(O376="základní",K376,0)</f>
        <v>0</v>
      </c>
      <c r="BF376" s="231">
        <f>IF(O376="snížená",K376,0)</f>
        <v>0</v>
      </c>
      <c r="BG376" s="231">
        <f>IF(O376="zákl. přenesená",K376,0)</f>
        <v>0</v>
      </c>
      <c r="BH376" s="231">
        <f>IF(O376="sníž. přenesená",K376,0)</f>
        <v>0</v>
      </c>
      <c r="BI376" s="231">
        <f>IF(O376="nulová",K376,0)</f>
        <v>0</v>
      </c>
      <c r="BJ376" s="18" t="s">
        <v>86</v>
      </c>
      <c r="BK376" s="231">
        <f>ROUND(P376*H376,2)</f>
        <v>0</v>
      </c>
      <c r="BL376" s="18" t="s">
        <v>129</v>
      </c>
      <c r="BM376" s="230" t="s">
        <v>779</v>
      </c>
    </row>
    <row r="377" s="1" customFormat="1">
      <c r="B377" s="39"/>
      <c r="C377" s="40"/>
      <c r="D377" s="232" t="s">
        <v>191</v>
      </c>
      <c r="E377" s="40"/>
      <c r="F377" s="233" t="s">
        <v>778</v>
      </c>
      <c r="G377" s="40"/>
      <c r="H377" s="40"/>
      <c r="I377" s="138"/>
      <c r="J377" s="138"/>
      <c r="K377" s="40"/>
      <c r="L377" s="40"/>
      <c r="M377" s="44"/>
      <c r="N377" s="234"/>
      <c r="O377" s="84"/>
      <c r="P377" s="84"/>
      <c r="Q377" s="84"/>
      <c r="R377" s="84"/>
      <c r="S377" s="84"/>
      <c r="T377" s="84"/>
      <c r="U377" s="84"/>
      <c r="V377" s="84"/>
      <c r="W377" s="84"/>
      <c r="X377" s="84"/>
      <c r="Y377" s="85"/>
      <c r="AT377" s="18" t="s">
        <v>191</v>
      </c>
      <c r="AU377" s="18" t="s">
        <v>88</v>
      </c>
    </row>
    <row r="378" s="1" customFormat="1">
      <c r="B378" s="39"/>
      <c r="C378" s="40"/>
      <c r="D378" s="232" t="s">
        <v>193</v>
      </c>
      <c r="E378" s="40"/>
      <c r="F378" s="235" t="s">
        <v>780</v>
      </c>
      <c r="G378" s="40"/>
      <c r="H378" s="40"/>
      <c r="I378" s="138"/>
      <c r="J378" s="138"/>
      <c r="K378" s="40"/>
      <c r="L378" s="40"/>
      <c r="M378" s="44"/>
      <c r="N378" s="234"/>
      <c r="O378" s="84"/>
      <c r="P378" s="84"/>
      <c r="Q378" s="84"/>
      <c r="R378" s="84"/>
      <c r="S378" s="84"/>
      <c r="T378" s="84"/>
      <c r="U378" s="84"/>
      <c r="V378" s="84"/>
      <c r="W378" s="84"/>
      <c r="X378" s="84"/>
      <c r="Y378" s="85"/>
      <c r="AT378" s="18" t="s">
        <v>193</v>
      </c>
      <c r="AU378" s="18" t="s">
        <v>88</v>
      </c>
    </row>
    <row r="379" s="1" customFormat="1">
      <c r="B379" s="39"/>
      <c r="C379" s="40"/>
      <c r="D379" s="232" t="s">
        <v>419</v>
      </c>
      <c r="E379" s="40"/>
      <c r="F379" s="235" t="s">
        <v>781</v>
      </c>
      <c r="G379" s="40"/>
      <c r="H379" s="40"/>
      <c r="I379" s="138"/>
      <c r="J379" s="138"/>
      <c r="K379" s="40"/>
      <c r="L379" s="40"/>
      <c r="M379" s="44"/>
      <c r="N379" s="234"/>
      <c r="O379" s="84"/>
      <c r="P379" s="84"/>
      <c r="Q379" s="84"/>
      <c r="R379" s="84"/>
      <c r="S379" s="84"/>
      <c r="T379" s="84"/>
      <c r="U379" s="84"/>
      <c r="V379" s="84"/>
      <c r="W379" s="84"/>
      <c r="X379" s="84"/>
      <c r="Y379" s="85"/>
      <c r="AT379" s="18" t="s">
        <v>419</v>
      </c>
      <c r="AU379" s="18" t="s">
        <v>88</v>
      </c>
    </row>
    <row r="380" s="12" customFormat="1">
      <c r="B380" s="236"/>
      <c r="C380" s="237"/>
      <c r="D380" s="232" t="s">
        <v>195</v>
      </c>
      <c r="E380" s="238" t="s">
        <v>20</v>
      </c>
      <c r="F380" s="239" t="s">
        <v>782</v>
      </c>
      <c r="G380" s="237"/>
      <c r="H380" s="240">
        <v>5.3369999999999997</v>
      </c>
      <c r="I380" s="241"/>
      <c r="J380" s="241"/>
      <c r="K380" s="237"/>
      <c r="L380" s="237"/>
      <c r="M380" s="242"/>
      <c r="N380" s="243"/>
      <c r="O380" s="244"/>
      <c r="P380" s="244"/>
      <c r="Q380" s="244"/>
      <c r="R380" s="244"/>
      <c r="S380" s="244"/>
      <c r="T380" s="244"/>
      <c r="U380" s="244"/>
      <c r="V380" s="244"/>
      <c r="W380" s="244"/>
      <c r="X380" s="244"/>
      <c r="Y380" s="245"/>
      <c r="AT380" s="246" t="s">
        <v>195</v>
      </c>
      <c r="AU380" s="246" t="s">
        <v>88</v>
      </c>
      <c r="AV380" s="12" t="s">
        <v>88</v>
      </c>
      <c r="AW380" s="12" t="s">
        <v>5</v>
      </c>
      <c r="AX380" s="12" t="s">
        <v>78</v>
      </c>
      <c r="AY380" s="246" t="s">
        <v>183</v>
      </c>
    </row>
    <row r="381" s="13" customFormat="1">
      <c r="B381" s="247"/>
      <c r="C381" s="248"/>
      <c r="D381" s="232" t="s">
        <v>195</v>
      </c>
      <c r="E381" s="249" t="s">
        <v>20</v>
      </c>
      <c r="F381" s="250" t="s">
        <v>197</v>
      </c>
      <c r="G381" s="248"/>
      <c r="H381" s="251">
        <v>5.3369999999999997</v>
      </c>
      <c r="I381" s="252"/>
      <c r="J381" s="252"/>
      <c r="K381" s="248"/>
      <c r="L381" s="248"/>
      <c r="M381" s="253"/>
      <c r="N381" s="254"/>
      <c r="O381" s="255"/>
      <c r="P381" s="255"/>
      <c r="Q381" s="255"/>
      <c r="R381" s="255"/>
      <c r="S381" s="255"/>
      <c r="T381" s="255"/>
      <c r="U381" s="255"/>
      <c r="V381" s="255"/>
      <c r="W381" s="255"/>
      <c r="X381" s="255"/>
      <c r="Y381" s="256"/>
      <c r="AT381" s="257" t="s">
        <v>195</v>
      </c>
      <c r="AU381" s="257" t="s">
        <v>88</v>
      </c>
      <c r="AV381" s="13" t="s">
        <v>129</v>
      </c>
      <c r="AW381" s="13" t="s">
        <v>5</v>
      </c>
      <c r="AX381" s="13" t="s">
        <v>86</v>
      </c>
      <c r="AY381" s="257" t="s">
        <v>183</v>
      </c>
    </row>
    <row r="382" s="1" customFormat="1" ht="16.5" customHeight="1">
      <c r="B382" s="39"/>
      <c r="C382" s="218" t="s">
        <v>728</v>
      </c>
      <c r="D382" s="294" t="s">
        <v>185</v>
      </c>
      <c r="E382" s="219" t="s">
        <v>515</v>
      </c>
      <c r="F382" s="220" t="s">
        <v>470</v>
      </c>
      <c r="G382" s="221" t="s">
        <v>224</v>
      </c>
      <c r="H382" s="222">
        <v>1.8720000000000001</v>
      </c>
      <c r="I382" s="223"/>
      <c r="J382" s="223"/>
      <c r="K382" s="224">
        <f>ROUND(P382*H382,2)</f>
        <v>0</v>
      </c>
      <c r="L382" s="220" t="s">
        <v>20</v>
      </c>
      <c r="M382" s="44"/>
      <c r="N382" s="225" t="s">
        <v>20</v>
      </c>
      <c r="O382" s="226" t="s">
        <v>47</v>
      </c>
      <c r="P382" s="227">
        <f>I382+J382</f>
        <v>0</v>
      </c>
      <c r="Q382" s="227">
        <f>ROUND(I382*H382,2)</f>
        <v>0</v>
      </c>
      <c r="R382" s="227">
        <f>ROUND(J382*H382,2)</f>
        <v>0</v>
      </c>
      <c r="S382" s="84"/>
      <c r="T382" s="228">
        <f>S382*H382</f>
        <v>0</v>
      </c>
      <c r="U382" s="228">
        <v>1.8480000000000001</v>
      </c>
      <c r="V382" s="228">
        <f>U382*H382</f>
        <v>3.4594560000000003</v>
      </c>
      <c r="W382" s="228">
        <v>0</v>
      </c>
      <c r="X382" s="228">
        <f>W382*H382</f>
        <v>0</v>
      </c>
      <c r="Y382" s="229" t="s">
        <v>20</v>
      </c>
      <c r="AR382" s="230" t="s">
        <v>129</v>
      </c>
      <c r="AT382" s="230" t="s">
        <v>185</v>
      </c>
      <c r="AU382" s="230" t="s">
        <v>88</v>
      </c>
      <c r="AY382" s="18" t="s">
        <v>183</v>
      </c>
      <c r="BE382" s="231">
        <f>IF(O382="základní",K382,0)</f>
        <v>0</v>
      </c>
      <c r="BF382" s="231">
        <f>IF(O382="snížená",K382,0)</f>
        <v>0</v>
      </c>
      <c r="BG382" s="231">
        <f>IF(O382="zákl. přenesená",K382,0)</f>
        <v>0</v>
      </c>
      <c r="BH382" s="231">
        <f>IF(O382="sníž. přenesená",K382,0)</f>
        <v>0</v>
      </c>
      <c r="BI382" s="231">
        <f>IF(O382="nulová",K382,0)</f>
        <v>0</v>
      </c>
      <c r="BJ382" s="18" t="s">
        <v>86</v>
      </c>
      <c r="BK382" s="231">
        <f>ROUND(P382*H382,2)</f>
        <v>0</v>
      </c>
      <c r="BL382" s="18" t="s">
        <v>129</v>
      </c>
      <c r="BM382" s="230" t="s">
        <v>930</v>
      </c>
    </row>
    <row r="383" s="1" customFormat="1">
      <c r="B383" s="39"/>
      <c r="C383" s="40"/>
      <c r="D383" s="232" t="s">
        <v>191</v>
      </c>
      <c r="E383" s="40"/>
      <c r="F383" s="233" t="s">
        <v>517</v>
      </c>
      <c r="G383" s="40"/>
      <c r="H383" s="40"/>
      <c r="I383" s="138"/>
      <c r="J383" s="138"/>
      <c r="K383" s="40"/>
      <c r="L383" s="40"/>
      <c r="M383" s="44"/>
      <c r="N383" s="234"/>
      <c r="O383" s="84"/>
      <c r="P383" s="84"/>
      <c r="Q383" s="84"/>
      <c r="R383" s="84"/>
      <c r="S383" s="84"/>
      <c r="T383" s="84"/>
      <c r="U383" s="84"/>
      <c r="V383" s="84"/>
      <c r="W383" s="84"/>
      <c r="X383" s="84"/>
      <c r="Y383" s="85"/>
      <c r="AT383" s="18" t="s">
        <v>191</v>
      </c>
      <c r="AU383" s="18" t="s">
        <v>88</v>
      </c>
    </row>
    <row r="384" s="1" customFormat="1">
      <c r="B384" s="39"/>
      <c r="C384" s="40"/>
      <c r="D384" s="232" t="s">
        <v>193</v>
      </c>
      <c r="E384" s="40"/>
      <c r="F384" s="235" t="s">
        <v>473</v>
      </c>
      <c r="G384" s="40"/>
      <c r="H384" s="40"/>
      <c r="I384" s="138"/>
      <c r="J384" s="138"/>
      <c r="K384" s="40"/>
      <c r="L384" s="40"/>
      <c r="M384" s="44"/>
      <c r="N384" s="234"/>
      <c r="O384" s="84"/>
      <c r="P384" s="84"/>
      <c r="Q384" s="84"/>
      <c r="R384" s="84"/>
      <c r="S384" s="84"/>
      <c r="T384" s="84"/>
      <c r="U384" s="84"/>
      <c r="V384" s="84"/>
      <c r="W384" s="84"/>
      <c r="X384" s="84"/>
      <c r="Y384" s="85"/>
      <c r="AT384" s="18" t="s">
        <v>193</v>
      </c>
      <c r="AU384" s="18" t="s">
        <v>88</v>
      </c>
    </row>
    <row r="385" s="1" customFormat="1">
      <c r="B385" s="39"/>
      <c r="C385" s="40"/>
      <c r="D385" s="232" t="s">
        <v>419</v>
      </c>
      <c r="E385" s="40"/>
      <c r="F385" s="235" t="s">
        <v>518</v>
      </c>
      <c r="G385" s="40"/>
      <c r="H385" s="40"/>
      <c r="I385" s="138"/>
      <c r="J385" s="138"/>
      <c r="K385" s="40"/>
      <c r="L385" s="40"/>
      <c r="M385" s="44"/>
      <c r="N385" s="234"/>
      <c r="O385" s="84"/>
      <c r="P385" s="84"/>
      <c r="Q385" s="84"/>
      <c r="R385" s="84"/>
      <c r="S385" s="84"/>
      <c r="T385" s="84"/>
      <c r="U385" s="84"/>
      <c r="V385" s="84"/>
      <c r="W385" s="84"/>
      <c r="X385" s="84"/>
      <c r="Y385" s="85"/>
      <c r="AT385" s="18" t="s">
        <v>419</v>
      </c>
      <c r="AU385" s="18" t="s">
        <v>88</v>
      </c>
    </row>
    <row r="386" s="12" customFormat="1">
      <c r="B386" s="236"/>
      <c r="C386" s="237"/>
      <c r="D386" s="232" t="s">
        <v>195</v>
      </c>
      <c r="E386" s="238" t="s">
        <v>20</v>
      </c>
      <c r="F386" s="239" t="s">
        <v>519</v>
      </c>
      <c r="G386" s="237"/>
      <c r="H386" s="240">
        <v>1.8720000000000001</v>
      </c>
      <c r="I386" s="241"/>
      <c r="J386" s="241"/>
      <c r="K386" s="237"/>
      <c r="L386" s="237"/>
      <c r="M386" s="242"/>
      <c r="N386" s="243"/>
      <c r="O386" s="244"/>
      <c r="P386" s="244"/>
      <c r="Q386" s="244"/>
      <c r="R386" s="244"/>
      <c r="S386" s="244"/>
      <c r="T386" s="244"/>
      <c r="U386" s="244"/>
      <c r="V386" s="244"/>
      <c r="W386" s="244"/>
      <c r="X386" s="244"/>
      <c r="Y386" s="245"/>
      <c r="AT386" s="246" t="s">
        <v>195</v>
      </c>
      <c r="AU386" s="246" t="s">
        <v>88</v>
      </c>
      <c r="AV386" s="12" t="s">
        <v>88</v>
      </c>
      <c r="AW386" s="12" t="s">
        <v>5</v>
      </c>
      <c r="AX386" s="12" t="s">
        <v>78</v>
      </c>
      <c r="AY386" s="246" t="s">
        <v>183</v>
      </c>
    </row>
    <row r="387" s="13" customFormat="1">
      <c r="B387" s="247"/>
      <c r="C387" s="248"/>
      <c r="D387" s="232" t="s">
        <v>195</v>
      </c>
      <c r="E387" s="249" t="s">
        <v>20</v>
      </c>
      <c r="F387" s="250" t="s">
        <v>197</v>
      </c>
      <c r="G387" s="248"/>
      <c r="H387" s="251">
        <v>1.8720000000000001</v>
      </c>
      <c r="I387" s="252"/>
      <c r="J387" s="252"/>
      <c r="K387" s="248"/>
      <c r="L387" s="248"/>
      <c r="M387" s="253"/>
      <c r="N387" s="254"/>
      <c r="O387" s="255"/>
      <c r="P387" s="255"/>
      <c r="Q387" s="255"/>
      <c r="R387" s="255"/>
      <c r="S387" s="255"/>
      <c r="T387" s="255"/>
      <c r="U387" s="255"/>
      <c r="V387" s="255"/>
      <c r="W387" s="255"/>
      <c r="X387" s="255"/>
      <c r="Y387" s="256"/>
      <c r="AT387" s="257" t="s">
        <v>195</v>
      </c>
      <c r="AU387" s="257" t="s">
        <v>88</v>
      </c>
      <c r="AV387" s="13" t="s">
        <v>129</v>
      </c>
      <c r="AW387" s="13" t="s">
        <v>5</v>
      </c>
      <c r="AX387" s="13" t="s">
        <v>86</v>
      </c>
      <c r="AY387" s="257" t="s">
        <v>183</v>
      </c>
    </row>
    <row r="388" s="11" customFormat="1" ht="22.8" customHeight="1">
      <c r="B388" s="201"/>
      <c r="C388" s="202"/>
      <c r="D388" s="203" t="s">
        <v>77</v>
      </c>
      <c r="E388" s="216" t="s">
        <v>246</v>
      </c>
      <c r="F388" s="216" t="s">
        <v>520</v>
      </c>
      <c r="G388" s="202"/>
      <c r="H388" s="202"/>
      <c r="I388" s="205"/>
      <c r="J388" s="205"/>
      <c r="K388" s="217">
        <f>BK388</f>
        <v>0</v>
      </c>
      <c r="L388" s="202"/>
      <c r="M388" s="207"/>
      <c r="N388" s="208"/>
      <c r="O388" s="209"/>
      <c r="P388" s="209"/>
      <c r="Q388" s="210">
        <f>SUM(Q389:Q400)</f>
        <v>0</v>
      </c>
      <c r="R388" s="210">
        <f>SUM(R389:R400)</f>
        <v>0</v>
      </c>
      <c r="S388" s="209"/>
      <c r="T388" s="211">
        <f>SUM(T389:T400)</f>
        <v>0</v>
      </c>
      <c r="U388" s="209"/>
      <c r="V388" s="211">
        <f>SUM(V389:V400)</f>
        <v>0</v>
      </c>
      <c r="W388" s="209"/>
      <c r="X388" s="211">
        <f>SUM(X389:X400)</f>
        <v>0</v>
      </c>
      <c r="Y388" s="212"/>
      <c r="AR388" s="213" t="s">
        <v>86</v>
      </c>
      <c r="AT388" s="214" t="s">
        <v>77</v>
      </c>
      <c r="AU388" s="214" t="s">
        <v>86</v>
      </c>
      <c r="AY388" s="213" t="s">
        <v>183</v>
      </c>
      <c r="BK388" s="215">
        <f>SUM(BK389:BK400)</f>
        <v>0</v>
      </c>
    </row>
    <row r="389" s="1" customFormat="1" ht="16.5" customHeight="1">
      <c r="B389" s="39"/>
      <c r="C389" s="218" t="s">
        <v>733</v>
      </c>
      <c r="D389" s="218" t="s">
        <v>185</v>
      </c>
      <c r="E389" s="219" t="s">
        <v>521</v>
      </c>
      <c r="F389" s="220" t="s">
        <v>522</v>
      </c>
      <c r="G389" s="221" t="s">
        <v>224</v>
      </c>
      <c r="H389" s="222">
        <v>0.90000000000000002</v>
      </c>
      <c r="I389" s="223"/>
      <c r="J389" s="223"/>
      <c r="K389" s="224">
        <f>ROUND(P389*H389,2)</f>
        <v>0</v>
      </c>
      <c r="L389" s="220" t="s">
        <v>20</v>
      </c>
      <c r="M389" s="44"/>
      <c r="N389" s="225" t="s">
        <v>20</v>
      </c>
      <c r="O389" s="226" t="s">
        <v>47</v>
      </c>
      <c r="P389" s="227">
        <f>I389+J389</f>
        <v>0</v>
      </c>
      <c r="Q389" s="227">
        <f>ROUND(I389*H389,2)</f>
        <v>0</v>
      </c>
      <c r="R389" s="227">
        <f>ROUND(J389*H389,2)</f>
        <v>0</v>
      </c>
      <c r="S389" s="84"/>
      <c r="T389" s="228">
        <f>S389*H389</f>
        <v>0</v>
      </c>
      <c r="U389" s="228">
        <v>0</v>
      </c>
      <c r="V389" s="228">
        <f>U389*H389</f>
        <v>0</v>
      </c>
      <c r="W389" s="228">
        <v>0</v>
      </c>
      <c r="X389" s="228">
        <f>W389*H389</f>
        <v>0</v>
      </c>
      <c r="Y389" s="229" t="s">
        <v>20</v>
      </c>
      <c r="AR389" s="230" t="s">
        <v>129</v>
      </c>
      <c r="AT389" s="230" t="s">
        <v>185</v>
      </c>
      <c r="AU389" s="230" t="s">
        <v>88</v>
      </c>
      <c r="AY389" s="18" t="s">
        <v>183</v>
      </c>
      <c r="BE389" s="231">
        <f>IF(O389="základní",K389,0)</f>
        <v>0</v>
      </c>
      <c r="BF389" s="231">
        <f>IF(O389="snížená",K389,0)</f>
        <v>0</v>
      </c>
      <c r="BG389" s="231">
        <f>IF(O389="zákl. přenesená",K389,0)</f>
        <v>0</v>
      </c>
      <c r="BH389" s="231">
        <f>IF(O389="sníž. přenesená",K389,0)</f>
        <v>0</v>
      </c>
      <c r="BI389" s="231">
        <f>IF(O389="nulová",K389,0)</f>
        <v>0</v>
      </c>
      <c r="BJ389" s="18" t="s">
        <v>86</v>
      </c>
      <c r="BK389" s="231">
        <f>ROUND(P389*H389,2)</f>
        <v>0</v>
      </c>
      <c r="BL389" s="18" t="s">
        <v>129</v>
      </c>
      <c r="BM389" s="230" t="s">
        <v>931</v>
      </c>
    </row>
    <row r="390" s="1" customFormat="1">
      <c r="B390" s="39"/>
      <c r="C390" s="40"/>
      <c r="D390" s="232" t="s">
        <v>191</v>
      </c>
      <c r="E390" s="40"/>
      <c r="F390" s="233" t="s">
        <v>524</v>
      </c>
      <c r="G390" s="40"/>
      <c r="H390" s="40"/>
      <c r="I390" s="138"/>
      <c r="J390" s="138"/>
      <c r="K390" s="40"/>
      <c r="L390" s="40"/>
      <c r="M390" s="44"/>
      <c r="N390" s="234"/>
      <c r="O390" s="84"/>
      <c r="P390" s="84"/>
      <c r="Q390" s="84"/>
      <c r="R390" s="84"/>
      <c r="S390" s="84"/>
      <c r="T390" s="84"/>
      <c r="U390" s="84"/>
      <c r="V390" s="84"/>
      <c r="W390" s="84"/>
      <c r="X390" s="84"/>
      <c r="Y390" s="85"/>
      <c r="AT390" s="18" t="s">
        <v>191</v>
      </c>
      <c r="AU390" s="18" t="s">
        <v>88</v>
      </c>
    </row>
    <row r="391" s="12" customFormat="1">
      <c r="B391" s="236"/>
      <c r="C391" s="237"/>
      <c r="D391" s="232" t="s">
        <v>195</v>
      </c>
      <c r="E391" s="238" t="s">
        <v>20</v>
      </c>
      <c r="F391" s="239" t="s">
        <v>932</v>
      </c>
      <c r="G391" s="237"/>
      <c r="H391" s="240">
        <v>0.90000000000000002</v>
      </c>
      <c r="I391" s="241"/>
      <c r="J391" s="241"/>
      <c r="K391" s="237"/>
      <c r="L391" s="237"/>
      <c r="M391" s="242"/>
      <c r="N391" s="243"/>
      <c r="O391" s="244"/>
      <c r="P391" s="244"/>
      <c r="Q391" s="244"/>
      <c r="R391" s="244"/>
      <c r="S391" s="244"/>
      <c r="T391" s="244"/>
      <c r="U391" s="244"/>
      <c r="V391" s="244"/>
      <c r="W391" s="244"/>
      <c r="X391" s="244"/>
      <c r="Y391" s="245"/>
      <c r="AT391" s="246" t="s">
        <v>195</v>
      </c>
      <c r="AU391" s="246" t="s">
        <v>88</v>
      </c>
      <c r="AV391" s="12" t="s">
        <v>88</v>
      </c>
      <c r="AW391" s="12" t="s">
        <v>5</v>
      </c>
      <c r="AX391" s="12" t="s">
        <v>78</v>
      </c>
      <c r="AY391" s="246" t="s">
        <v>183</v>
      </c>
    </row>
    <row r="392" s="13" customFormat="1">
      <c r="B392" s="247"/>
      <c r="C392" s="248"/>
      <c r="D392" s="232" t="s">
        <v>195</v>
      </c>
      <c r="E392" s="249" t="s">
        <v>20</v>
      </c>
      <c r="F392" s="250" t="s">
        <v>197</v>
      </c>
      <c r="G392" s="248"/>
      <c r="H392" s="251">
        <v>0.90000000000000002</v>
      </c>
      <c r="I392" s="252"/>
      <c r="J392" s="252"/>
      <c r="K392" s="248"/>
      <c r="L392" s="248"/>
      <c r="M392" s="253"/>
      <c r="N392" s="254"/>
      <c r="O392" s="255"/>
      <c r="P392" s="255"/>
      <c r="Q392" s="255"/>
      <c r="R392" s="255"/>
      <c r="S392" s="255"/>
      <c r="T392" s="255"/>
      <c r="U392" s="255"/>
      <c r="V392" s="255"/>
      <c r="W392" s="255"/>
      <c r="X392" s="255"/>
      <c r="Y392" s="256"/>
      <c r="AT392" s="257" t="s">
        <v>195</v>
      </c>
      <c r="AU392" s="257" t="s">
        <v>88</v>
      </c>
      <c r="AV392" s="13" t="s">
        <v>129</v>
      </c>
      <c r="AW392" s="13" t="s">
        <v>5</v>
      </c>
      <c r="AX392" s="13" t="s">
        <v>86</v>
      </c>
      <c r="AY392" s="257" t="s">
        <v>183</v>
      </c>
    </row>
    <row r="393" s="1" customFormat="1" ht="16.5" customHeight="1">
      <c r="B393" s="39"/>
      <c r="C393" s="218" t="s">
        <v>761</v>
      </c>
      <c r="D393" s="218" t="s">
        <v>185</v>
      </c>
      <c r="E393" s="219" t="s">
        <v>796</v>
      </c>
      <c r="F393" s="220" t="s">
        <v>797</v>
      </c>
      <c r="G393" s="221" t="s">
        <v>730</v>
      </c>
      <c r="H393" s="222">
        <v>10</v>
      </c>
      <c r="I393" s="223"/>
      <c r="J393" s="223"/>
      <c r="K393" s="224">
        <f>ROUND(P393*H393,2)</f>
        <v>0</v>
      </c>
      <c r="L393" s="220" t="s">
        <v>20</v>
      </c>
      <c r="M393" s="44"/>
      <c r="N393" s="225" t="s">
        <v>20</v>
      </c>
      <c r="O393" s="226" t="s">
        <v>47</v>
      </c>
      <c r="P393" s="227">
        <f>I393+J393</f>
        <v>0</v>
      </c>
      <c r="Q393" s="227">
        <f>ROUND(I393*H393,2)</f>
        <v>0</v>
      </c>
      <c r="R393" s="227">
        <f>ROUND(J393*H393,2)</f>
        <v>0</v>
      </c>
      <c r="S393" s="84"/>
      <c r="T393" s="228">
        <f>S393*H393</f>
        <v>0</v>
      </c>
      <c r="U393" s="228">
        <v>0</v>
      </c>
      <c r="V393" s="228">
        <f>U393*H393</f>
        <v>0</v>
      </c>
      <c r="W393" s="228">
        <v>0</v>
      </c>
      <c r="X393" s="228">
        <f>W393*H393</f>
        <v>0</v>
      </c>
      <c r="Y393" s="229" t="s">
        <v>20</v>
      </c>
      <c r="AR393" s="230" t="s">
        <v>129</v>
      </c>
      <c r="AT393" s="230" t="s">
        <v>185</v>
      </c>
      <c r="AU393" s="230" t="s">
        <v>88</v>
      </c>
      <c r="AY393" s="18" t="s">
        <v>183</v>
      </c>
      <c r="BE393" s="231">
        <f>IF(O393="základní",K393,0)</f>
        <v>0</v>
      </c>
      <c r="BF393" s="231">
        <f>IF(O393="snížená",K393,0)</f>
        <v>0</v>
      </c>
      <c r="BG393" s="231">
        <f>IF(O393="zákl. přenesená",K393,0)</f>
        <v>0</v>
      </c>
      <c r="BH393" s="231">
        <f>IF(O393="sníž. přenesená",K393,0)</f>
        <v>0</v>
      </c>
      <c r="BI393" s="231">
        <f>IF(O393="nulová",K393,0)</f>
        <v>0</v>
      </c>
      <c r="BJ393" s="18" t="s">
        <v>86</v>
      </c>
      <c r="BK393" s="231">
        <f>ROUND(P393*H393,2)</f>
        <v>0</v>
      </c>
      <c r="BL393" s="18" t="s">
        <v>129</v>
      </c>
      <c r="BM393" s="230" t="s">
        <v>933</v>
      </c>
    </row>
    <row r="394" s="1" customFormat="1">
      <c r="B394" s="39"/>
      <c r="C394" s="40"/>
      <c r="D394" s="232" t="s">
        <v>191</v>
      </c>
      <c r="E394" s="40"/>
      <c r="F394" s="233" t="s">
        <v>797</v>
      </c>
      <c r="G394" s="40"/>
      <c r="H394" s="40"/>
      <c r="I394" s="138"/>
      <c r="J394" s="138"/>
      <c r="K394" s="40"/>
      <c r="L394" s="40"/>
      <c r="M394" s="44"/>
      <c r="N394" s="234"/>
      <c r="O394" s="84"/>
      <c r="P394" s="84"/>
      <c r="Q394" s="84"/>
      <c r="R394" s="84"/>
      <c r="S394" s="84"/>
      <c r="T394" s="84"/>
      <c r="U394" s="84"/>
      <c r="V394" s="84"/>
      <c r="W394" s="84"/>
      <c r="X394" s="84"/>
      <c r="Y394" s="85"/>
      <c r="AT394" s="18" t="s">
        <v>191</v>
      </c>
      <c r="AU394" s="18" t="s">
        <v>88</v>
      </c>
    </row>
    <row r="395" s="1" customFormat="1">
      <c r="B395" s="39"/>
      <c r="C395" s="40"/>
      <c r="D395" s="232" t="s">
        <v>419</v>
      </c>
      <c r="E395" s="40"/>
      <c r="F395" s="235" t="s">
        <v>934</v>
      </c>
      <c r="G395" s="40"/>
      <c r="H395" s="40"/>
      <c r="I395" s="138"/>
      <c r="J395" s="138"/>
      <c r="K395" s="40"/>
      <c r="L395" s="40"/>
      <c r="M395" s="44"/>
      <c r="N395" s="234"/>
      <c r="O395" s="84"/>
      <c r="P395" s="84"/>
      <c r="Q395" s="84"/>
      <c r="R395" s="84"/>
      <c r="S395" s="84"/>
      <c r="T395" s="84"/>
      <c r="U395" s="84"/>
      <c r="V395" s="84"/>
      <c r="W395" s="84"/>
      <c r="X395" s="84"/>
      <c r="Y395" s="85"/>
      <c r="AT395" s="18" t="s">
        <v>419</v>
      </c>
      <c r="AU395" s="18" t="s">
        <v>88</v>
      </c>
    </row>
    <row r="396" s="12" customFormat="1">
      <c r="B396" s="236"/>
      <c r="C396" s="237"/>
      <c r="D396" s="232" t="s">
        <v>195</v>
      </c>
      <c r="E396" s="238" t="s">
        <v>20</v>
      </c>
      <c r="F396" s="239" t="s">
        <v>935</v>
      </c>
      <c r="G396" s="237"/>
      <c r="H396" s="240">
        <v>10</v>
      </c>
      <c r="I396" s="241"/>
      <c r="J396" s="241"/>
      <c r="K396" s="237"/>
      <c r="L396" s="237"/>
      <c r="M396" s="242"/>
      <c r="N396" s="243"/>
      <c r="O396" s="244"/>
      <c r="P396" s="244"/>
      <c r="Q396" s="244"/>
      <c r="R396" s="244"/>
      <c r="S396" s="244"/>
      <c r="T396" s="244"/>
      <c r="U396" s="244"/>
      <c r="V396" s="244"/>
      <c r="W396" s="244"/>
      <c r="X396" s="244"/>
      <c r="Y396" s="245"/>
      <c r="AT396" s="246" t="s">
        <v>195</v>
      </c>
      <c r="AU396" s="246" t="s">
        <v>88</v>
      </c>
      <c r="AV396" s="12" t="s">
        <v>88</v>
      </c>
      <c r="AW396" s="12" t="s">
        <v>5</v>
      </c>
      <c r="AX396" s="12" t="s">
        <v>78</v>
      </c>
      <c r="AY396" s="246" t="s">
        <v>183</v>
      </c>
    </row>
    <row r="397" s="13" customFormat="1">
      <c r="B397" s="247"/>
      <c r="C397" s="248"/>
      <c r="D397" s="232" t="s">
        <v>195</v>
      </c>
      <c r="E397" s="249" t="s">
        <v>20</v>
      </c>
      <c r="F397" s="250" t="s">
        <v>197</v>
      </c>
      <c r="G397" s="248"/>
      <c r="H397" s="251">
        <v>10</v>
      </c>
      <c r="I397" s="252"/>
      <c r="J397" s="252"/>
      <c r="K397" s="248"/>
      <c r="L397" s="248"/>
      <c r="M397" s="253"/>
      <c r="N397" s="254"/>
      <c r="O397" s="255"/>
      <c r="P397" s="255"/>
      <c r="Q397" s="255"/>
      <c r="R397" s="255"/>
      <c r="S397" s="255"/>
      <c r="T397" s="255"/>
      <c r="U397" s="255"/>
      <c r="V397" s="255"/>
      <c r="W397" s="255"/>
      <c r="X397" s="255"/>
      <c r="Y397" s="256"/>
      <c r="AT397" s="257" t="s">
        <v>195</v>
      </c>
      <c r="AU397" s="257" t="s">
        <v>88</v>
      </c>
      <c r="AV397" s="13" t="s">
        <v>129</v>
      </c>
      <c r="AW397" s="13" t="s">
        <v>5</v>
      </c>
      <c r="AX397" s="13" t="s">
        <v>86</v>
      </c>
      <c r="AY397" s="257" t="s">
        <v>183</v>
      </c>
    </row>
    <row r="398" s="1" customFormat="1" ht="16.5" customHeight="1">
      <c r="B398" s="39"/>
      <c r="C398" s="218" t="s">
        <v>776</v>
      </c>
      <c r="D398" s="218" t="s">
        <v>185</v>
      </c>
      <c r="E398" s="219" t="s">
        <v>936</v>
      </c>
      <c r="F398" s="220" t="s">
        <v>20</v>
      </c>
      <c r="G398" s="221" t="s">
        <v>730</v>
      </c>
      <c r="H398" s="222">
        <v>6</v>
      </c>
      <c r="I398" s="223"/>
      <c r="J398" s="223"/>
      <c r="K398" s="224">
        <f>ROUND(P398*H398,2)</f>
        <v>0</v>
      </c>
      <c r="L398" s="220" t="s">
        <v>20</v>
      </c>
      <c r="M398" s="44"/>
      <c r="N398" s="225" t="s">
        <v>20</v>
      </c>
      <c r="O398" s="226" t="s">
        <v>47</v>
      </c>
      <c r="P398" s="227">
        <f>I398+J398</f>
        <v>0</v>
      </c>
      <c r="Q398" s="227">
        <f>ROUND(I398*H398,2)</f>
        <v>0</v>
      </c>
      <c r="R398" s="227">
        <f>ROUND(J398*H398,2)</f>
        <v>0</v>
      </c>
      <c r="S398" s="84"/>
      <c r="T398" s="228">
        <f>S398*H398</f>
        <v>0</v>
      </c>
      <c r="U398" s="228">
        <v>0</v>
      </c>
      <c r="V398" s="228">
        <f>U398*H398</f>
        <v>0</v>
      </c>
      <c r="W398" s="228">
        <v>0</v>
      </c>
      <c r="X398" s="228">
        <f>W398*H398</f>
        <v>0</v>
      </c>
      <c r="Y398" s="229" t="s">
        <v>20</v>
      </c>
      <c r="AR398" s="230" t="s">
        <v>129</v>
      </c>
      <c r="AT398" s="230" t="s">
        <v>185</v>
      </c>
      <c r="AU398" s="230" t="s">
        <v>88</v>
      </c>
      <c r="AY398" s="18" t="s">
        <v>183</v>
      </c>
      <c r="BE398" s="231">
        <f>IF(O398="základní",K398,0)</f>
        <v>0</v>
      </c>
      <c r="BF398" s="231">
        <f>IF(O398="snížená",K398,0)</f>
        <v>0</v>
      </c>
      <c r="BG398" s="231">
        <f>IF(O398="zákl. přenesená",K398,0)</f>
        <v>0</v>
      </c>
      <c r="BH398" s="231">
        <f>IF(O398="sníž. přenesená",K398,0)</f>
        <v>0</v>
      </c>
      <c r="BI398" s="231">
        <f>IF(O398="nulová",K398,0)</f>
        <v>0</v>
      </c>
      <c r="BJ398" s="18" t="s">
        <v>86</v>
      </c>
      <c r="BK398" s="231">
        <f>ROUND(P398*H398,2)</f>
        <v>0</v>
      </c>
      <c r="BL398" s="18" t="s">
        <v>129</v>
      </c>
      <c r="BM398" s="230" t="s">
        <v>937</v>
      </c>
    </row>
    <row r="399" s="1" customFormat="1">
      <c r="B399" s="39"/>
      <c r="C399" s="40"/>
      <c r="D399" s="232" t="s">
        <v>191</v>
      </c>
      <c r="E399" s="40"/>
      <c r="F399" s="233" t="s">
        <v>938</v>
      </c>
      <c r="G399" s="40"/>
      <c r="H399" s="40"/>
      <c r="I399" s="138"/>
      <c r="J399" s="138"/>
      <c r="K399" s="40"/>
      <c r="L399" s="40"/>
      <c r="M399" s="44"/>
      <c r="N399" s="234"/>
      <c r="O399" s="84"/>
      <c r="P399" s="84"/>
      <c r="Q399" s="84"/>
      <c r="R399" s="84"/>
      <c r="S399" s="84"/>
      <c r="T399" s="84"/>
      <c r="U399" s="84"/>
      <c r="V399" s="84"/>
      <c r="W399" s="84"/>
      <c r="X399" s="84"/>
      <c r="Y399" s="85"/>
      <c r="AT399" s="18" t="s">
        <v>191</v>
      </c>
      <c r="AU399" s="18" t="s">
        <v>88</v>
      </c>
    </row>
    <row r="400" s="1" customFormat="1">
      <c r="B400" s="39"/>
      <c r="C400" s="40"/>
      <c r="D400" s="232" t="s">
        <v>419</v>
      </c>
      <c r="E400" s="40"/>
      <c r="F400" s="235" t="s">
        <v>939</v>
      </c>
      <c r="G400" s="40"/>
      <c r="H400" s="40"/>
      <c r="I400" s="138"/>
      <c r="J400" s="138"/>
      <c r="K400" s="40"/>
      <c r="L400" s="40"/>
      <c r="M400" s="44"/>
      <c r="N400" s="234"/>
      <c r="O400" s="84"/>
      <c r="P400" s="84"/>
      <c r="Q400" s="84"/>
      <c r="R400" s="84"/>
      <c r="S400" s="84"/>
      <c r="T400" s="84"/>
      <c r="U400" s="84"/>
      <c r="V400" s="84"/>
      <c r="W400" s="84"/>
      <c r="X400" s="84"/>
      <c r="Y400" s="85"/>
      <c r="AT400" s="18" t="s">
        <v>419</v>
      </c>
      <c r="AU400" s="18" t="s">
        <v>88</v>
      </c>
    </row>
    <row r="401" s="11" customFormat="1" ht="22.8" customHeight="1">
      <c r="B401" s="201"/>
      <c r="C401" s="202"/>
      <c r="D401" s="203" t="s">
        <v>77</v>
      </c>
      <c r="E401" s="216" t="s">
        <v>532</v>
      </c>
      <c r="F401" s="216" t="s">
        <v>533</v>
      </c>
      <c r="G401" s="202"/>
      <c r="H401" s="202"/>
      <c r="I401" s="205"/>
      <c r="J401" s="205"/>
      <c r="K401" s="217">
        <f>BK401</f>
        <v>0</v>
      </c>
      <c r="L401" s="202"/>
      <c r="M401" s="207"/>
      <c r="N401" s="208"/>
      <c r="O401" s="209"/>
      <c r="P401" s="209"/>
      <c r="Q401" s="210">
        <f>SUM(Q402:Q404)</f>
        <v>0</v>
      </c>
      <c r="R401" s="210">
        <f>SUM(R402:R404)</f>
        <v>0</v>
      </c>
      <c r="S401" s="209"/>
      <c r="T401" s="211">
        <f>SUM(T402:T404)</f>
        <v>0</v>
      </c>
      <c r="U401" s="209"/>
      <c r="V401" s="211">
        <f>SUM(V402:V404)</f>
        <v>0</v>
      </c>
      <c r="W401" s="209"/>
      <c r="X401" s="211">
        <f>SUM(X402:X404)</f>
        <v>0</v>
      </c>
      <c r="Y401" s="212"/>
      <c r="AR401" s="213" t="s">
        <v>86</v>
      </c>
      <c r="AT401" s="214" t="s">
        <v>77</v>
      </c>
      <c r="AU401" s="214" t="s">
        <v>86</v>
      </c>
      <c r="AY401" s="213" t="s">
        <v>183</v>
      </c>
      <c r="BK401" s="215">
        <f>SUM(BK402:BK404)</f>
        <v>0</v>
      </c>
    </row>
    <row r="402" s="1" customFormat="1" ht="24" customHeight="1">
      <c r="B402" s="39"/>
      <c r="C402" s="218" t="s">
        <v>783</v>
      </c>
      <c r="D402" s="260" t="s">
        <v>185</v>
      </c>
      <c r="E402" s="219" t="s">
        <v>535</v>
      </c>
      <c r="F402" s="220" t="s">
        <v>536</v>
      </c>
      <c r="G402" s="221" t="s">
        <v>416</v>
      </c>
      <c r="H402" s="222">
        <v>177.727</v>
      </c>
      <c r="I402" s="223"/>
      <c r="J402" s="223"/>
      <c r="K402" s="224">
        <f>ROUND(P402*H402,2)</f>
        <v>0</v>
      </c>
      <c r="L402" s="220" t="s">
        <v>189</v>
      </c>
      <c r="M402" s="44"/>
      <c r="N402" s="225" t="s">
        <v>20</v>
      </c>
      <c r="O402" s="226" t="s">
        <v>47</v>
      </c>
      <c r="P402" s="227">
        <f>I402+J402</f>
        <v>0</v>
      </c>
      <c r="Q402" s="227">
        <f>ROUND(I402*H402,2)</f>
        <v>0</v>
      </c>
      <c r="R402" s="227">
        <f>ROUND(J402*H402,2)</f>
        <v>0</v>
      </c>
      <c r="S402" s="84"/>
      <c r="T402" s="228">
        <f>S402*H402</f>
        <v>0</v>
      </c>
      <c r="U402" s="228">
        <v>0</v>
      </c>
      <c r="V402" s="228">
        <f>U402*H402</f>
        <v>0</v>
      </c>
      <c r="W402" s="228">
        <v>0</v>
      </c>
      <c r="X402" s="228">
        <f>W402*H402</f>
        <v>0</v>
      </c>
      <c r="Y402" s="229" t="s">
        <v>20</v>
      </c>
      <c r="AR402" s="230" t="s">
        <v>129</v>
      </c>
      <c r="AT402" s="230" t="s">
        <v>185</v>
      </c>
      <c r="AU402" s="230" t="s">
        <v>88</v>
      </c>
      <c r="AY402" s="18" t="s">
        <v>183</v>
      </c>
      <c r="BE402" s="231">
        <f>IF(O402="základní",K402,0)</f>
        <v>0</v>
      </c>
      <c r="BF402" s="231">
        <f>IF(O402="snížená",K402,0)</f>
        <v>0</v>
      </c>
      <c r="BG402" s="231">
        <f>IF(O402="zákl. přenesená",K402,0)</f>
        <v>0</v>
      </c>
      <c r="BH402" s="231">
        <f>IF(O402="sníž. přenesená",K402,0)</f>
        <v>0</v>
      </c>
      <c r="BI402" s="231">
        <f>IF(O402="nulová",K402,0)</f>
        <v>0</v>
      </c>
      <c r="BJ402" s="18" t="s">
        <v>86</v>
      </c>
      <c r="BK402" s="231">
        <f>ROUND(P402*H402,2)</f>
        <v>0</v>
      </c>
      <c r="BL402" s="18" t="s">
        <v>129</v>
      </c>
      <c r="BM402" s="230" t="s">
        <v>537</v>
      </c>
    </row>
    <row r="403" s="1" customFormat="1">
      <c r="B403" s="39"/>
      <c r="C403" s="40"/>
      <c r="D403" s="232" t="s">
        <v>191</v>
      </c>
      <c r="E403" s="40"/>
      <c r="F403" s="233" t="s">
        <v>538</v>
      </c>
      <c r="G403" s="40"/>
      <c r="H403" s="40"/>
      <c r="I403" s="138"/>
      <c r="J403" s="138"/>
      <c r="K403" s="40"/>
      <c r="L403" s="40"/>
      <c r="M403" s="44"/>
      <c r="N403" s="234"/>
      <c r="O403" s="84"/>
      <c r="P403" s="84"/>
      <c r="Q403" s="84"/>
      <c r="R403" s="84"/>
      <c r="S403" s="84"/>
      <c r="T403" s="84"/>
      <c r="U403" s="84"/>
      <c r="V403" s="84"/>
      <c r="W403" s="84"/>
      <c r="X403" s="84"/>
      <c r="Y403" s="85"/>
      <c r="AT403" s="18" t="s">
        <v>191</v>
      </c>
      <c r="AU403" s="18" t="s">
        <v>88</v>
      </c>
    </row>
    <row r="404" s="1" customFormat="1">
      <c r="B404" s="39"/>
      <c r="C404" s="40"/>
      <c r="D404" s="232" t="s">
        <v>193</v>
      </c>
      <c r="E404" s="40"/>
      <c r="F404" s="235" t="s">
        <v>539</v>
      </c>
      <c r="G404" s="40"/>
      <c r="H404" s="40"/>
      <c r="I404" s="138"/>
      <c r="J404" s="138"/>
      <c r="K404" s="40"/>
      <c r="L404" s="40"/>
      <c r="M404" s="44"/>
      <c r="N404" s="295"/>
      <c r="O404" s="296"/>
      <c r="P404" s="296"/>
      <c r="Q404" s="296"/>
      <c r="R404" s="296"/>
      <c r="S404" s="296"/>
      <c r="T404" s="296"/>
      <c r="U404" s="296"/>
      <c r="V404" s="296"/>
      <c r="W404" s="296"/>
      <c r="X404" s="296"/>
      <c r="Y404" s="297"/>
      <c r="AT404" s="18" t="s">
        <v>193</v>
      </c>
      <c r="AU404" s="18" t="s">
        <v>88</v>
      </c>
    </row>
    <row r="405" s="1" customFormat="1" ht="6.96" customHeight="1">
      <c r="B405" s="59"/>
      <c r="C405" s="60"/>
      <c r="D405" s="60"/>
      <c r="E405" s="60"/>
      <c r="F405" s="60"/>
      <c r="G405" s="60"/>
      <c r="H405" s="60"/>
      <c r="I405" s="165"/>
      <c r="J405" s="165"/>
      <c r="K405" s="60"/>
      <c r="L405" s="60"/>
      <c r="M405" s="44"/>
    </row>
  </sheetData>
  <sheetProtection sheet="1" autoFilter="0" formatColumns="0" formatRows="0" objects="1" scenarios="1" spinCount="100000" saltValue="VjFpsGJhLoknXX/BdpM/n002BruuHH4FbmZ/rJXnUvsRf98K5ySKFmRWeMZSgKyBPAh02q0URUn8T2xSRcCKhw==" hashValue="Et5CY4iPI1sGKVVwHWxaNxffMMiVsU1LhcDHi4k9Y4EdF6snw40KM3tYvSZw/ySuM34MyrQkxEBZEpfZd4DCOw==" algorithmName="SHA-512" password="CC35"/>
  <autoFilter ref="C85:L404"/>
  <mergeCells count="9">
    <mergeCell ref="E7:H7"/>
    <mergeCell ref="E9:H9"/>
    <mergeCell ref="E18:H18"/>
    <mergeCell ref="E27:H27"/>
    <mergeCell ref="E50:H50"/>
    <mergeCell ref="E52:H52"/>
    <mergeCell ref="E76:H76"/>
    <mergeCell ref="E78:H78"/>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103</v>
      </c>
      <c r="AZ2" s="130" t="s">
        <v>540</v>
      </c>
      <c r="BA2" s="130" t="s">
        <v>20</v>
      </c>
      <c r="BB2" s="130" t="s">
        <v>20</v>
      </c>
      <c r="BC2" s="130" t="s">
        <v>371</v>
      </c>
      <c r="BD2" s="130" t="s">
        <v>88</v>
      </c>
    </row>
    <row r="3" ht="6.96" customHeight="1">
      <c r="B3" s="131"/>
      <c r="C3" s="132"/>
      <c r="D3" s="132"/>
      <c r="E3" s="132"/>
      <c r="F3" s="132"/>
      <c r="G3" s="132"/>
      <c r="H3" s="132"/>
      <c r="I3" s="133"/>
      <c r="J3" s="133"/>
      <c r="K3" s="132"/>
      <c r="L3" s="132"/>
      <c r="M3" s="21"/>
      <c r="AT3" s="18" t="s">
        <v>88</v>
      </c>
      <c r="AZ3" s="130" t="s">
        <v>543</v>
      </c>
      <c r="BA3" s="130" t="s">
        <v>20</v>
      </c>
      <c r="BB3" s="130" t="s">
        <v>20</v>
      </c>
      <c r="BC3" s="130" t="s">
        <v>129</v>
      </c>
      <c r="BD3" s="130" t="s">
        <v>88</v>
      </c>
    </row>
    <row r="4" ht="24.96" customHeight="1">
      <c r="B4" s="21"/>
      <c r="D4" s="134" t="s">
        <v>123</v>
      </c>
      <c r="M4" s="21"/>
      <c r="N4" s="135" t="s">
        <v>11</v>
      </c>
      <c r="AT4" s="18" t="s">
        <v>4</v>
      </c>
      <c r="AZ4" s="130" t="s">
        <v>544</v>
      </c>
      <c r="BA4" s="130" t="s">
        <v>20</v>
      </c>
      <c r="BB4" s="130" t="s">
        <v>20</v>
      </c>
      <c r="BC4" s="130" t="s">
        <v>86</v>
      </c>
      <c r="BD4" s="130" t="s">
        <v>88</v>
      </c>
    </row>
    <row r="5" ht="6.96" customHeight="1">
      <c r="B5" s="21"/>
      <c r="M5" s="21"/>
      <c r="AZ5" s="130" t="s">
        <v>545</v>
      </c>
      <c r="BA5" s="130" t="s">
        <v>20</v>
      </c>
      <c r="BB5" s="130" t="s">
        <v>20</v>
      </c>
      <c r="BC5" s="130" t="s">
        <v>86</v>
      </c>
      <c r="BD5" s="130" t="s">
        <v>88</v>
      </c>
    </row>
    <row r="6" ht="12" customHeight="1">
      <c r="B6" s="21"/>
      <c r="D6" s="136" t="s">
        <v>17</v>
      </c>
      <c r="M6" s="21"/>
    </row>
    <row r="7" ht="16.5" customHeight="1">
      <c r="B7" s="21"/>
      <c r="E7" s="137" t="str">
        <f>'Rekapitulace stavby'!K6</f>
        <v>Trnávka,Trnava u Zlína, dílčí úpravy toku</v>
      </c>
      <c r="F7" s="136"/>
      <c r="G7" s="136"/>
      <c r="H7" s="136"/>
      <c r="M7" s="21"/>
    </row>
    <row r="8" s="1" customFormat="1" ht="12" customHeight="1">
      <c r="B8" s="44"/>
      <c r="D8" s="136" t="s">
        <v>132</v>
      </c>
      <c r="I8" s="138"/>
      <c r="J8" s="138"/>
      <c r="M8" s="44"/>
    </row>
    <row r="9" s="1" customFormat="1" ht="36.96" customHeight="1">
      <c r="B9" s="44"/>
      <c r="E9" s="139" t="s">
        <v>940</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16.5" customHeight="1">
      <c r="B27" s="144"/>
      <c r="E27" s="145" t="s">
        <v>20</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ROUND(K84,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ROUND((SUM(BE84:BE140)),  2)</f>
        <v>0</v>
      </c>
      <c r="I35" s="154">
        <v>0.20999999999999999</v>
      </c>
      <c r="J35" s="138"/>
      <c r="K35" s="148">
        <f>ROUND(((SUM(BE84:BE140))*I35),  2)</f>
        <v>0</v>
      </c>
      <c r="M35" s="44"/>
    </row>
    <row r="36" s="1" customFormat="1" ht="14.4" customHeight="1">
      <c r="B36" s="44"/>
      <c r="E36" s="136" t="s">
        <v>48</v>
      </c>
      <c r="F36" s="148">
        <f>ROUND((SUM(BF84:BF140)),  2)</f>
        <v>0</v>
      </c>
      <c r="I36" s="154">
        <v>0.14999999999999999</v>
      </c>
      <c r="J36" s="138"/>
      <c r="K36" s="148">
        <f>ROUND(((SUM(BF84:BF140))*I36),  2)</f>
        <v>0</v>
      </c>
      <c r="M36" s="44"/>
    </row>
    <row r="37" hidden="1" s="1" customFormat="1" ht="14.4" customHeight="1">
      <c r="B37" s="44"/>
      <c r="E37" s="136" t="s">
        <v>49</v>
      </c>
      <c r="F37" s="148">
        <f>ROUND((SUM(BG84:BG140)),  2)</f>
        <v>0</v>
      </c>
      <c r="I37" s="154">
        <v>0.20999999999999999</v>
      </c>
      <c r="J37" s="138"/>
      <c r="K37" s="148">
        <f>0</f>
        <v>0</v>
      </c>
      <c r="M37" s="44"/>
    </row>
    <row r="38" hidden="1" s="1" customFormat="1" ht="14.4" customHeight="1">
      <c r="B38" s="44"/>
      <c r="E38" s="136" t="s">
        <v>50</v>
      </c>
      <c r="F38" s="148">
        <f>ROUND((SUM(BH84:BH140)),  2)</f>
        <v>0</v>
      </c>
      <c r="I38" s="154">
        <v>0.14999999999999999</v>
      </c>
      <c r="J38" s="138"/>
      <c r="K38" s="148">
        <f>0</f>
        <v>0</v>
      </c>
      <c r="M38" s="44"/>
    </row>
    <row r="39" hidden="1" s="1" customFormat="1" ht="14.4" customHeight="1">
      <c r="B39" s="44"/>
      <c r="E39" s="136" t="s">
        <v>51</v>
      </c>
      <c r="F39" s="148">
        <f>ROUND((SUM(BI84:BI140)),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18030-33XT-DM-SO03a - Kácení - SO 03</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Q84</f>
        <v>0</v>
      </c>
      <c r="J61" s="176">
        <f>R84</f>
        <v>0</v>
      </c>
      <c r="K61" s="102">
        <f>K84</f>
        <v>0</v>
      </c>
      <c r="L61" s="40"/>
      <c r="M61" s="44"/>
      <c r="AU61" s="18" t="s">
        <v>157</v>
      </c>
    </row>
    <row r="62" s="8" customFormat="1" ht="24.96" customHeight="1">
      <c r="B62" s="177"/>
      <c r="C62" s="178"/>
      <c r="D62" s="179" t="s">
        <v>158</v>
      </c>
      <c r="E62" s="180"/>
      <c r="F62" s="180"/>
      <c r="G62" s="180"/>
      <c r="H62" s="180"/>
      <c r="I62" s="181">
        <f>Q85</f>
        <v>0</v>
      </c>
      <c r="J62" s="181">
        <f>R85</f>
        <v>0</v>
      </c>
      <c r="K62" s="182">
        <f>K85</f>
        <v>0</v>
      </c>
      <c r="L62" s="178"/>
      <c r="M62" s="183"/>
    </row>
    <row r="63" s="9" customFormat="1" ht="19.92" customHeight="1">
      <c r="B63" s="184"/>
      <c r="C63" s="185"/>
      <c r="D63" s="186" t="s">
        <v>159</v>
      </c>
      <c r="E63" s="187"/>
      <c r="F63" s="187"/>
      <c r="G63" s="187"/>
      <c r="H63" s="187"/>
      <c r="I63" s="188">
        <f>Q86</f>
        <v>0</v>
      </c>
      <c r="J63" s="188">
        <f>R86</f>
        <v>0</v>
      </c>
      <c r="K63" s="189">
        <f>K86</f>
        <v>0</v>
      </c>
      <c r="L63" s="185"/>
      <c r="M63" s="190"/>
    </row>
    <row r="64" s="9" customFormat="1" ht="19.92" customHeight="1">
      <c r="B64" s="184"/>
      <c r="C64" s="185"/>
      <c r="D64" s="186" t="s">
        <v>162</v>
      </c>
      <c r="E64" s="187"/>
      <c r="F64" s="187"/>
      <c r="G64" s="187"/>
      <c r="H64" s="187"/>
      <c r="I64" s="188">
        <f>Q137</f>
        <v>0</v>
      </c>
      <c r="J64" s="188">
        <f>R137</f>
        <v>0</v>
      </c>
      <c r="K64" s="189">
        <f>K137</f>
        <v>0</v>
      </c>
      <c r="L64" s="185"/>
      <c r="M64" s="190"/>
    </row>
    <row r="65" s="1" customFormat="1" ht="21.84" customHeight="1">
      <c r="B65" s="39"/>
      <c r="C65" s="40"/>
      <c r="D65" s="40"/>
      <c r="E65" s="40"/>
      <c r="F65" s="40"/>
      <c r="G65" s="40"/>
      <c r="H65" s="40"/>
      <c r="I65" s="138"/>
      <c r="J65" s="138"/>
      <c r="K65" s="40"/>
      <c r="L65" s="40"/>
      <c r="M65" s="44"/>
    </row>
    <row r="66" s="1" customFormat="1" ht="6.96" customHeight="1">
      <c r="B66" s="59"/>
      <c r="C66" s="60"/>
      <c r="D66" s="60"/>
      <c r="E66" s="60"/>
      <c r="F66" s="60"/>
      <c r="G66" s="60"/>
      <c r="H66" s="60"/>
      <c r="I66" s="165"/>
      <c r="J66" s="165"/>
      <c r="K66" s="60"/>
      <c r="L66" s="60"/>
      <c r="M66" s="44"/>
    </row>
    <row r="70" s="1" customFormat="1" ht="6.96" customHeight="1">
      <c r="B70" s="61"/>
      <c r="C70" s="62"/>
      <c r="D70" s="62"/>
      <c r="E70" s="62"/>
      <c r="F70" s="62"/>
      <c r="G70" s="62"/>
      <c r="H70" s="62"/>
      <c r="I70" s="168"/>
      <c r="J70" s="168"/>
      <c r="K70" s="62"/>
      <c r="L70" s="62"/>
      <c r="M70" s="44"/>
    </row>
    <row r="71" s="1" customFormat="1" ht="24.96" customHeight="1">
      <c r="B71" s="39"/>
      <c r="C71" s="24" t="s">
        <v>163</v>
      </c>
      <c r="D71" s="40"/>
      <c r="E71" s="40"/>
      <c r="F71" s="40"/>
      <c r="G71" s="40"/>
      <c r="H71" s="40"/>
      <c r="I71" s="138"/>
      <c r="J71" s="138"/>
      <c r="K71" s="40"/>
      <c r="L71" s="40"/>
      <c r="M71" s="44"/>
    </row>
    <row r="72" s="1" customFormat="1" ht="6.96" customHeight="1">
      <c r="B72" s="39"/>
      <c r="C72" s="40"/>
      <c r="D72" s="40"/>
      <c r="E72" s="40"/>
      <c r="F72" s="40"/>
      <c r="G72" s="40"/>
      <c r="H72" s="40"/>
      <c r="I72" s="138"/>
      <c r="J72" s="138"/>
      <c r="K72" s="40"/>
      <c r="L72" s="40"/>
      <c r="M72" s="44"/>
    </row>
    <row r="73" s="1" customFormat="1" ht="12" customHeight="1">
      <c r="B73" s="39"/>
      <c r="C73" s="33" t="s">
        <v>17</v>
      </c>
      <c r="D73" s="40"/>
      <c r="E73" s="40"/>
      <c r="F73" s="40"/>
      <c r="G73" s="40"/>
      <c r="H73" s="40"/>
      <c r="I73" s="138"/>
      <c r="J73" s="138"/>
      <c r="K73" s="40"/>
      <c r="L73" s="40"/>
      <c r="M73" s="44"/>
    </row>
    <row r="74" s="1" customFormat="1" ht="16.5" customHeight="1">
      <c r="B74" s="39"/>
      <c r="C74" s="40"/>
      <c r="D74" s="40"/>
      <c r="E74" s="169" t="str">
        <f>E7</f>
        <v>Trnávka,Trnava u Zlína, dílčí úpravy toku</v>
      </c>
      <c r="F74" s="33"/>
      <c r="G74" s="33"/>
      <c r="H74" s="33"/>
      <c r="I74" s="138"/>
      <c r="J74" s="138"/>
      <c r="K74" s="40"/>
      <c r="L74" s="40"/>
      <c r="M74" s="44"/>
    </row>
    <row r="75" s="1" customFormat="1" ht="12" customHeight="1">
      <c r="B75" s="39"/>
      <c r="C75" s="33" t="s">
        <v>132</v>
      </c>
      <c r="D75" s="40"/>
      <c r="E75" s="40"/>
      <c r="F75" s="40"/>
      <c r="G75" s="40"/>
      <c r="H75" s="40"/>
      <c r="I75" s="138"/>
      <c r="J75" s="138"/>
      <c r="K75" s="40"/>
      <c r="L75" s="40"/>
      <c r="M75" s="44"/>
    </row>
    <row r="76" s="1" customFormat="1" ht="16.5" customHeight="1">
      <c r="B76" s="39"/>
      <c r="C76" s="40"/>
      <c r="D76" s="40"/>
      <c r="E76" s="69" t="str">
        <f>E9</f>
        <v>18030-33XT-DM-SO03a - Kácení - SO 03</v>
      </c>
      <c r="F76" s="40"/>
      <c r="G76" s="40"/>
      <c r="H76" s="40"/>
      <c r="I76" s="138"/>
      <c r="J76" s="138"/>
      <c r="K76" s="40"/>
      <c r="L76" s="40"/>
      <c r="M76" s="44"/>
    </row>
    <row r="77" s="1" customFormat="1" ht="6.96" customHeight="1">
      <c r="B77" s="39"/>
      <c r="C77" s="40"/>
      <c r="D77" s="40"/>
      <c r="E77" s="40"/>
      <c r="F77" s="40"/>
      <c r="G77" s="40"/>
      <c r="H77" s="40"/>
      <c r="I77" s="138"/>
      <c r="J77" s="138"/>
      <c r="K77" s="40"/>
      <c r="L77" s="40"/>
      <c r="M77" s="44"/>
    </row>
    <row r="78" s="1" customFormat="1" ht="12" customHeight="1">
      <c r="B78" s="39"/>
      <c r="C78" s="33" t="s">
        <v>22</v>
      </c>
      <c r="D78" s="40"/>
      <c r="E78" s="40"/>
      <c r="F78" s="28" t="str">
        <f>F12</f>
        <v>k.ú. Trnava u Zlína</v>
      </c>
      <c r="G78" s="40"/>
      <c r="H78" s="40"/>
      <c r="I78" s="141" t="s">
        <v>24</v>
      </c>
      <c r="J78" s="143" t="str">
        <f>IF(J12="","",J12)</f>
        <v>16. 9. 2019</v>
      </c>
      <c r="K78" s="40"/>
      <c r="L78" s="40"/>
      <c r="M78" s="44"/>
    </row>
    <row r="79" s="1" customFormat="1" ht="6.96" customHeight="1">
      <c r="B79" s="39"/>
      <c r="C79" s="40"/>
      <c r="D79" s="40"/>
      <c r="E79" s="40"/>
      <c r="F79" s="40"/>
      <c r="G79" s="40"/>
      <c r="H79" s="40"/>
      <c r="I79" s="138"/>
      <c r="J79" s="138"/>
      <c r="K79" s="40"/>
      <c r="L79" s="40"/>
      <c r="M79" s="44"/>
    </row>
    <row r="80" s="1" customFormat="1" ht="27.9" customHeight="1">
      <c r="B80" s="39"/>
      <c r="C80" s="33" t="s">
        <v>26</v>
      </c>
      <c r="D80" s="40"/>
      <c r="E80" s="40"/>
      <c r="F80" s="28" t="str">
        <f>E15</f>
        <v>Povodí Moravy, s.p.</v>
      </c>
      <c r="G80" s="40"/>
      <c r="H80" s="40"/>
      <c r="I80" s="141" t="s">
        <v>34</v>
      </c>
      <c r="J80" s="170" t="str">
        <f>E21</f>
        <v>Regioprojekt Brno, s.r.o</v>
      </c>
      <c r="K80" s="40"/>
      <c r="L80" s="40"/>
      <c r="M80" s="44"/>
    </row>
    <row r="81" s="1" customFormat="1" ht="15.15" customHeight="1">
      <c r="B81" s="39"/>
      <c r="C81" s="33" t="s">
        <v>32</v>
      </c>
      <c r="D81" s="40"/>
      <c r="E81" s="40"/>
      <c r="F81" s="28" t="str">
        <f>IF(E18="","",E18)</f>
        <v>Vyplň údaj</v>
      </c>
      <c r="G81" s="40"/>
      <c r="H81" s="40"/>
      <c r="I81" s="141" t="s">
        <v>38</v>
      </c>
      <c r="J81" s="170" t="str">
        <f>E24</f>
        <v>Ing. Michal Doubek</v>
      </c>
      <c r="K81" s="40"/>
      <c r="L81" s="40"/>
      <c r="M81" s="44"/>
    </row>
    <row r="82" s="1" customFormat="1" ht="10.32" customHeight="1">
      <c r="B82" s="39"/>
      <c r="C82" s="40"/>
      <c r="D82" s="40"/>
      <c r="E82" s="40"/>
      <c r="F82" s="40"/>
      <c r="G82" s="40"/>
      <c r="H82" s="40"/>
      <c r="I82" s="138"/>
      <c r="J82" s="138"/>
      <c r="K82" s="40"/>
      <c r="L82" s="40"/>
      <c r="M82" s="44"/>
    </row>
    <row r="83" s="10" customFormat="1" ht="29.28" customHeight="1">
      <c r="B83" s="191"/>
      <c r="C83" s="192" t="s">
        <v>164</v>
      </c>
      <c r="D83" s="193" t="s">
        <v>61</v>
      </c>
      <c r="E83" s="193" t="s">
        <v>57</v>
      </c>
      <c r="F83" s="193" t="s">
        <v>58</v>
      </c>
      <c r="G83" s="193" t="s">
        <v>165</v>
      </c>
      <c r="H83" s="193" t="s">
        <v>166</v>
      </c>
      <c r="I83" s="194" t="s">
        <v>167</v>
      </c>
      <c r="J83" s="194" t="s">
        <v>168</v>
      </c>
      <c r="K83" s="193" t="s">
        <v>156</v>
      </c>
      <c r="L83" s="195" t="s">
        <v>169</v>
      </c>
      <c r="M83" s="196"/>
      <c r="N83" s="92" t="s">
        <v>20</v>
      </c>
      <c r="O83" s="93" t="s">
        <v>46</v>
      </c>
      <c r="P83" s="93" t="s">
        <v>170</v>
      </c>
      <c r="Q83" s="93" t="s">
        <v>171</v>
      </c>
      <c r="R83" s="93" t="s">
        <v>172</v>
      </c>
      <c r="S83" s="93" t="s">
        <v>173</v>
      </c>
      <c r="T83" s="93" t="s">
        <v>174</v>
      </c>
      <c r="U83" s="93" t="s">
        <v>175</v>
      </c>
      <c r="V83" s="93" t="s">
        <v>176</v>
      </c>
      <c r="W83" s="93" t="s">
        <v>177</v>
      </c>
      <c r="X83" s="93" t="s">
        <v>178</v>
      </c>
      <c r="Y83" s="94" t="s">
        <v>179</v>
      </c>
    </row>
    <row r="84" s="1" customFormat="1" ht="22.8" customHeight="1">
      <c r="B84" s="39"/>
      <c r="C84" s="99" t="s">
        <v>180</v>
      </c>
      <c r="D84" s="40"/>
      <c r="E84" s="40"/>
      <c r="F84" s="40"/>
      <c r="G84" s="40"/>
      <c r="H84" s="40"/>
      <c r="I84" s="138"/>
      <c r="J84" s="138"/>
      <c r="K84" s="197">
        <f>BK84</f>
        <v>0</v>
      </c>
      <c r="L84" s="40"/>
      <c r="M84" s="44"/>
      <c r="N84" s="95"/>
      <c r="O84" s="96"/>
      <c r="P84" s="96"/>
      <c r="Q84" s="198">
        <f>Q85</f>
        <v>0</v>
      </c>
      <c r="R84" s="198">
        <f>R85</f>
        <v>0</v>
      </c>
      <c r="S84" s="96"/>
      <c r="T84" s="199">
        <f>T85</f>
        <v>0</v>
      </c>
      <c r="U84" s="96"/>
      <c r="V84" s="199">
        <f>V85</f>
        <v>0.0063000000000000009</v>
      </c>
      <c r="W84" s="96"/>
      <c r="X84" s="199">
        <f>X85</f>
        <v>0</v>
      </c>
      <c r="Y84" s="97"/>
      <c r="AT84" s="18" t="s">
        <v>77</v>
      </c>
      <c r="AU84" s="18" t="s">
        <v>157</v>
      </c>
      <c r="BK84" s="200">
        <f>BK85</f>
        <v>0</v>
      </c>
    </row>
    <row r="85" s="11" customFormat="1" ht="25.92" customHeight="1">
      <c r="B85" s="201"/>
      <c r="C85" s="202"/>
      <c r="D85" s="203" t="s">
        <v>77</v>
      </c>
      <c r="E85" s="204" t="s">
        <v>181</v>
      </c>
      <c r="F85" s="204" t="s">
        <v>182</v>
      </c>
      <c r="G85" s="202"/>
      <c r="H85" s="202"/>
      <c r="I85" s="205"/>
      <c r="J85" s="205"/>
      <c r="K85" s="206">
        <f>BK85</f>
        <v>0</v>
      </c>
      <c r="L85" s="202"/>
      <c r="M85" s="207"/>
      <c r="N85" s="208"/>
      <c r="O85" s="209"/>
      <c r="P85" s="209"/>
      <c r="Q85" s="210">
        <f>Q86+Q137</f>
        <v>0</v>
      </c>
      <c r="R85" s="210">
        <f>R86+R137</f>
        <v>0</v>
      </c>
      <c r="S85" s="209"/>
      <c r="T85" s="211">
        <f>T86+T137</f>
        <v>0</v>
      </c>
      <c r="U85" s="209"/>
      <c r="V85" s="211">
        <f>V86+V137</f>
        <v>0.0063000000000000009</v>
      </c>
      <c r="W85" s="209"/>
      <c r="X85" s="211">
        <f>X86+X137</f>
        <v>0</v>
      </c>
      <c r="Y85" s="212"/>
      <c r="AR85" s="213" t="s">
        <v>86</v>
      </c>
      <c r="AT85" s="214" t="s">
        <v>77</v>
      </c>
      <c r="AU85" s="214" t="s">
        <v>78</v>
      </c>
      <c r="AY85" s="213" t="s">
        <v>183</v>
      </c>
      <c r="BK85" s="215">
        <f>BK86+BK137</f>
        <v>0</v>
      </c>
    </row>
    <row r="86" s="11" customFormat="1" ht="22.8" customHeight="1">
      <c r="B86" s="201"/>
      <c r="C86" s="202"/>
      <c r="D86" s="203" t="s">
        <v>77</v>
      </c>
      <c r="E86" s="216" t="s">
        <v>86</v>
      </c>
      <c r="F86" s="216" t="s">
        <v>184</v>
      </c>
      <c r="G86" s="202"/>
      <c r="H86" s="202"/>
      <c r="I86" s="205"/>
      <c r="J86" s="205"/>
      <c r="K86" s="217">
        <f>BK86</f>
        <v>0</v>
      </c>
      <c r="L86" s="202"/>
      <c r="M86" s="207"/>
      <c r="N86" s="208"/>
      <c r="O86" s="209"/>
      <c r="P86" s="209"/>
      <c r="Q86" s="210">
        <f>SUM(Q87:Q136)</f>
        <v>0</v>
      </c>
      <c r="R86" s="210">
        <f>SUM(R87:R136)</f>
        <v>0</v>
      </c>
      <c r="S86" s="209"/>
      <c r="T86" s="211">
        <f>SUM(T87:T136)</f>
        <v>0</v>
      </c>
      <c r="U86" s="209"/>
      <c r="V86" s="211">
        <f>SUM(V87:V136)</f>
        <v>0.0063000000000000009</v>
      </c>
      <c r="W86" s="209"/>
      <c r="X86" s="211">
        <f>SUM(X87:X136)</f>
        <v>0</v>
      </c>
      <c r="Y86" s="212"/>
      <c r="AR86" s="213" t="s">
        <v>86</v>
      </c>
      <c r="AT86" s="214" t="s">
        <v>77</v>
      </c>
      <c r="AU86" s="214" t="s">
        <v>86</v>
      </c>
      <c r="AY86" s="213" t="s">
        <v>183</v>
      </c>
      <c r="BK86" s="215">
        <f>SUM(BK87:BK136)</f>
        <v>0</v>
      </c>
    </row>
    <row r="87" s="1" customFormat="1" ht="24" customHeight="1">
      <c r="B87" s="39"/>
      <c r="C87" s="218" t="s">
        <v>86</v>
      </c>
      <c r="D87" s="218" t="s">
        <v>185</v>
      </c>
      <c r="E87" s="219" t="s">
        <v>548</v>
      </c>
      <c r="F87" s="220" t="s">
        <v>549</v>
      </c>
      <c r="G87" s="221" t="s">
        <v>367</v>
      </c>
      <c r="H87" s="222">
        <v>29</v>
      </c>
      <c r="I87" s="223"/>
      <c r="J87" s="223"/>
      <c r="K87" s="224">
        <f>ROUND(P87*H87,2)</f>
        <v>0</v>
      </c>
      <c r="L87" s="220" t="s">
        <v>189</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88</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550</v>
      </c>
    </row>
    <row r="88" s="1" customFormat="1">
      <c r="B88" s="39"/>
      <c r="C88" s="40"/>
      <c r="D88" s="232" t="s">
        <v>191</v>
      </c>
      <c r="E88" s="40"/>
      <c r="F88" s="233" t="s">
        <v>551</v>
      </c>
      <c r="G88" s="40"/>
      <c r="H88" s="40"/>
      <c r="I88" s="138"/>
      <c r="J88" s="138"/>
      <c r="K88" s="40"/>
      <c r="L88" s="40"/>
      <c r="M88" s="44"/>
      <c r="N88" s="234"/>
      <c r="O88" s="84"/>
      <c r="P88" s="84"/>
      <c r="Q88" s="84"/>
      <c r="R88" s="84"/>
      <c r="S88" s="84"/>
      <c r="T88" s="84"/>
      <c r="U88" s="84"/>
      <c r="V88" s="84"/>
      <c r="W88" s="84"/>
      <c r="X88" s="84"/>
      <c r="Y88" s="85"/>
      <c r="AT88" s="18" t="s">
        <v>191</v>
      </c>
      <c r="AU88" s="18" t="s">
        <v>88</v>
      </c>
    </row>
    <row r="89" s="1" customFormat="1">
      <c r="B89" s="39"/>
      <c r="C89" s="40"/>
      <c r="D89" s="232" t="s">
        <v>193</v>
      </c>
      <c r="E89" s="40"/>
      <c r="F89" s="235" t="s">
        <v>552</v>
      </c>
      <c r="G89" s="40"/>
      <c r="H89" s="40"/>
      <c r="I89" s="138"/>
      <c r="J89" s="138"/>
      <c r="K89" s="40"/>
      <c r="L89" s="40"/>
      <c r="M89" s="44"/>
      <c r="N89" s="234"/>
      <c r="O89" s="84"/>
      <c r="P89" s="84"/>
      <c r="Q89" s="84"/>
      <c r="R89" s="84"/>
      <c r="S89" s="84"/>
      <c r="T89" s="84"/>
      <c r="U89" s="84"/>
      <c r="V89" s="84"/>
      <c r="W89" s="84"/>
      <c r="X89" s="84"/>
      <c r="Y89" s="85"/>
      <c r="AT89" s="18" t="s">
        <v>193</v>
      </c>
      <c r="AU89" s="18" t="s">
        <v>88</v>
      </c>
    </row>
    <row r="90" s="12" customFormat="1">
      <c r="B90" s="236"/>
      <c r="C90" s="237"/>
      <c r="D90" s="232" t="s">
        <v>195</v>
      </c>
      <c r="E90" s="238" t="s">
        <v>20</v>
      </c>
      <c r="F90" s="239" t="s">
        <v>941</v>
      </c>
      <c r="G90" s="237"/>
      <c r="H90" s="240">
        <v>29</v>
      </c>
      <c r="I90" s="241"/>
      <c r="J90" s="241"/>
      <c r="K90" s="237"/>
      <c r="L90" s="237"/>
      <c r="M90" s="242"/>
      <c r="N90" s="243"/>
      <c r="O90" s="244"/>
      <c r="P90" s="244"/>
      <c r="Q90" s="244"/>
      <c r="R90" s="244"/>
      <c r="S90" s="244"/>
      <c r="T90" s="244"/>
      <c r="U90" s="244"/>
      <c r="V90" s="244"/>
      <c r="W90" s="244"/>
      <c r="X90" s="244"/>
      <c r="Y90" s="245"/>
      <c r="AT90" s="246" t="s">
        <v>195</v>
      </c>
      <c r="AU90" s="246" t="s">
        <v>88</v>
      </c>
      <c r="AV90" s="12" t="s">
        <v>88</v>
      </c>
      <c r="AW90" s="12" t="s">
        <v>5</v>
      </c>
      <c r="AX90" s="12" t="s">
        <v>78</v>
      </c>
      <c r="AY90" s="246" t="s">
        <v>183</v>
      </c>
    </row>
    <row r="91" s="13" customFormat="1">
      <c r="B91" s="247"/>
      <c r="C91" s="248"/>
      <c r="D91" s="232" t="s">
        <v>195</v>
      </c>
      <c r="E91" s="249" t="s">
        <v>540</v>
      </c>
      <c r="F91" s="250" t="s">
        <v>197</v>
      </c>
      <c r="G91" s="248"/>
      <c r="H91" s="251">
        <v>29</v>
      </c>
      <c r="I91" s="252"/>
      <c r="J91" s="252"/>
      <c r="K91" s="248"/>
      <c r="L91" s="248"/>
      <c r="M91" s="253"/>
      <c r="N91" s="254"/>
      <c r="O91" s="255"/>
      <c r="P91" s="255"/>
      <c r="Q91" s="255"/>
      <c r="R91" s="255"/>
      <c r="S91" s="255"/>
      <c r="T91" s="255"/>
      <c r="U91" s="255"/>
      <c r="V91" s="255"/>
      <c r="W91" s="255"/>
      <c r="X91" s="255"/>
      <c r="Y91" s="256"/>
      <c r="AT91" s="257" t="s">
        <v>195</v>
      </c>
      <c r="AU91" s="257" t="s">
        <v>88</v>
      </c>
      <c r="AV91" s="13" t="s">
        <v>129</v>
      </c>
      <c r="AW91" s="13" t="s">
        <v>5</v>
      </c>
      <c r="AX91" s="13" t="s">
        <v>86</v>
      </c>
      <c r="AY91" s="257" t="s">
        <v>183</v>
      </c>
    </row>
    <row r="92" s="1" customFormat="1" ht="24" customHeight="1">
      <c r="B92" s="39"/>
      <c r="C92" s="218" t="s">
        <v>88</v>
      </c>
      <c r="D92" s="260" t="s">
        <v>185</v>
      </c>
      <c r="E92" s="219" t="s">
        <v>554</v>
      </c>
      <c r="F92" s="220" t="s">
        <v>555</v>
      </c>
      <c r="G92" s="221" t="s">
        <v>367</v>
      </c>
      <c r="H92" s="222">
        <v>29</v>
      </c>
      <c r="I92" s="223"/>
      <c r="J92" s="223"/>
      <c r="K92" s="224">
        <f>ROUND(P92*H92,2)</f>
        <v>0</v>
      </c>
      <c r="L92" s="220" t="s">
        <v>189</v>
      </c>
      <c r="M92" s="44"/>
      <c r="N92" s="225" t="s">
        <v>20</v>
      </c>
      <c r="O92" s="226" t="s">
        <v>47</v>
      </c>
      <c r="P92" s="227">
        <f>I92+J92</f>
        <v>0</v>
      </c>
      <c r="Q92" s="227">
        <f>ROUND(I92*H92,2)</f>
        <v>0</v>
      </c>
      <c r="R92" s="227">
        <f>ROUND(J92*H92,2)</f>
        <v>0</v>
      </c>
      <c r="S92" s="84"/>
      <c r="T92" s="228">
        <f>S92*H92</f>
        <v>0</v>
      </c>
      <c r="U92" s="228">
        <v>0.00018000000000000001</v>
      </c>
      <c r="V92" s="228">
        <f>U92*H92</f>
        <v>0.0052200000000000007</v>
      </c>
      <c r="W92" s="228">
        <v>0</v>
      </c>
      <c r="X92" s="228">
        <f>W92*H92</f>
        <v>0</v>
      </c>
      <c r="Y92" s="229" t="s">
        <v>20</v>
      </c>
      <c r="AR92" s="230" t="s">
        <v>129</v>
      </c>
      <c r="AT92" s="230" t="s">
        <v>185</v>
      </c>
      <c r="AU92" s="230" t="s">
        <v>88</v>
      </c>
      <c r="AY92" s="18" t="s">
        <v>183</v>
      </c>
      <c r="BE92" s="231">
        <f>IF(O92="základní",K92,0)</f>
        <v>0</v>
      </c>
      <c r="BF92" s="231">
        <f>IF(O92="snížená",K92,0)</f>
        <v>0</v>
      </c>
      <c r="BG92" s="231">
        <f>IF(O92="zákl. přenesená",K92,0)</f>
        <v>0</v>
      </c>
      <c r="BH92" s="231">
        <f>IF(O92="sníž. přenesená",K92,0)</f>
        <v>0</v>
      </c>
      <c r="BI92" s="231">
        <f>IF(O92="nulová",K92,0)</f>
        <v>0</v>
      </c>
      <c r="BJ92" s="18" t="s">
        <v>86</v>
      </c>
      <c r="BK92" s="231">
        <f>ROUND(P92*H92,2)</f>
        <v>0</v>
      </c>
      <c r="BL92" s="18" t="s">
        <v>129</v>
      </c>
      <c r="BM92" s="230" t="s">
        <v>556</v>
      </c>
    </row>
    <row r="93" s="1" customFormat="1">
      <c r="B93" s="39"/>
      <c r="C93" s="40"/>
      <c r="D93" s="232" t="s">
        <v>191</v>
      </c>
      <c r="E93" s="40"/>
      <c r="F93" s="233" t="s">
        <v>557</v>
      </c>
      <c r="G93" s="40"/>
      <c r="H93" s="40"/>
      <c r="I93" s="138"/>
      <c r="J93" s="138"/>
      <c r="K93" s="40"/>
      <c r="L93" s="40"/>
      <c r="M93" s="44"/>
      <c r="N93" s="234"/>
      <c r="O93" s="84"/>
      <c r="P93" s="84"/>
      <c r="Q93" s="84"/>
      <c r="R93" s="84"/>
      <c r="S93" s="84"/>
      <c r="T93" s="84"/>
      <c r="U93" s="84"/>
      <c r="V93" s="84"/>
      <c r="W93" s="84"/>
      <c r="X93" s="84"/>
      <c r="Y93" s="85"/>
      <c r="AT93" s="18" t="s">
        <v>191</v>
      </c>
      <c r="AU93" s="18" t="s">
        <v>88</v>
      </c>
    </row>
    <row r="94" s="1" customFormat="1">
      <c r="B94" s="39"/>
      <c r="C94" s="40"/>
      <c r="D94" s="232" t="s">
        <v>193</v>
      </c>
      <c r="E94" s="40"/>
      <c r="F94" s="235" t="s">
        <v>558</v>
      </c>
      <c r="G94" s="40"/>
      <c r="H94" s="40"/>
      <c r="I94" s="138"/>
      <c r="J94" s="138"/>
      <c r="K94" s="40"/>
      <c r="L94" s="40"/>
      <c r="M94" s="44"/>
      <c r="N94" s="234"/>
      <c r="O94" s="84"/>
      <c r="P94" s="84"/>
      <c r="Q94" s="84"/>
      <c r="R94" s="84"/>
      <c r="S94" s="84"/>
      <c r="T94" s="84"/>
      <c r="U94" s="84"/>
      <c r="V94" s="84"/>
      <c r="W94" s="84"/>
      <c r="X94" s="84"/>
      <c r="Y94" s="85"/>
      <c r="AT94" s="18" t="s">
        <v>193</v>
      </c>
      <c r="AU94" s="18" t="s">
        <v>88</v>
      </c>
    </row>
    <row r="95" s="12" customFormat="1">
      <c r="B95" s="236"/>
      <c r="C95" s="237"/>
      <c r="D95" s="232" t="s">
        <v>195</v>
      </c>
      <c r="E95" s="238" t="s">
        <v>20</v>
      </c>
      <c r="F95" s="239" t="s">
        <v>540</v>
      </c>
      <c r="G95" s="237"/>
      <c r="H95" s="240">
        <v>29</v>
      </c>
      <c r="I95" s="241"/>
      <c r="J95" s="241"/>
      <c r="K95" s="237"/>
      <c r="L95" s="237"/>
      <c r="M95" s="242"/>
      <c r="N95" s="243"/>
      <c r="O95" s="244"/>
      <c r="P95" s="244"/>
      <c r="Q95" s="244"/>
      <c r="R95" s="244"/>
      <c r="S95" s="244"/>
      <c r="T95" s="244"/>
      <c r="U95" s="244"/>
      <c r="V95" s="244"/>
      <c r="W95" s="244"/>
      <c r="X95" s="244"/>
      <c r="Y95" s="245"/>
      <c r="AT95" s="246" t="s">
        <v>195</v>
      </c>
      <c r="AU95" s="246" t="s">
        <v>88</v>
      </c>
      <c r="AV95" s="12" t="s">
        <v>88</v>
      </c>
      <c r="AW95" s="12" t="s">
        <v>5</v>
      </c>
      <c r="AX95" s="12" t="s">
        <v>78</v>
      </c>
      <c r="AY95" s="246" t="s">
        <v>183</v>
      </c>
    </row>
    <row r="96" s="13" customFormat="1">
      <c r="B96" s="247"/>
      <c r="C96" s="248"/>
      <c r="D96" s="232" t="s">
        <v>195</v>
      </c>
      <c r="E96" s="249" t="s">
        <v>20</v>
      </c>
      <c r="F96" s="250" t="s">
        <v>197</v>
      </c>
      <c r="G96" s="248"/>
      <c r="H96" s="251">
        <v>29</v>
      </c>
      <c r="I96" s="252"/>
      <c r="J96" s="252"/>
      <c r="K96" s="248"/>
      <c r="L96" s="248"/>
      <c r="M96" s="253"/>
      <c r="N96" s="254"/>
      <c r="O96" s="255"/>
      <c r="P96" s="255"/>
      <c r="Q96" s="255"/>
      <c r="R96" s="255"/>
      <c r="S96" s="255"/>
      <c r="T96" s="255"/>
      <c r="U96" s="255"/>
      <c r="V96" s="255"/>
      <c r="W96" s="255"/>
      <c r="X96" s="255"/>
      <c r="Y96" s="256"/>
      <c r="AT96" s="257" t="s">
        <v>195</v>
      </c>
      <c r="AU96" s="257" t="s">
        <v>88</v>
      </c>
      <c r="AV96" s="13" t="s">
        <v>129</v>
      </c>
      <c r="AW96" s="13" t="s">
        <v>5</v>
      </c>
      <c r="AX96" s="13" t="s">
        <v>86</v>
      </c>
      <c r="AY96" s="257" t="s">
        <v>183</v>
      </c>
    </row>
    <row r="97" s="1" customFormat="1" ht="24" customHeight="1">
      <c r="B97" s="39"/>
      <c r="C97" s="218" t="s">
        <v>205</v>
      </c>
      <c r="D97" s="260" t="s">
        <v>185</v>
      </c>
      <c r="E97" s="219" t="s">
        <v>564</v>
      </c>
      <c r="F97" s="220" t="s">
        <v>565</v>
      </c>
      <c r="G97" s="221" t="s">
        <v>200</v>
      </c>
      <c r="H97" s="222">
        <v>4</v>
      </c>
      <c r="I97" s="223"/>
      <c r="J97" s="223"/>
      <c r="K97" s="224">
        <f>ROUND(P97*H97,2)</f>
        <v>0</v>
      </c>
      <c r="L97" s="220" t="s">
        <v>189</v>
      </c>
      <c r="M97" s="44"/>
      <c r="N97" s="225" t="s">
        <v>20</v>
      </c>
      <c r="O97" s="226" t="s">
        <v>47</v>
      </c>
      <c r="P97" s="227">
        <f>I97+J97</f>
        <v>0</v>
      </c>
      <c r="Q97" s="227">
        <f>ROUND(I97*H97,2)</f>
        <v>0</v>
      </c>
      <c r="R97" s="227">
        <f>ROUND(J97*H97,2)</f>
        <v>0</v>
      </c>
      <c r="S97" s="84"/>
      <c r="T97" s="228">
        <f>S97*H97</f>
        <v>0</v>
      </c>
      <c r="U97" s="228">
        <v>0.00018000000000000001</v>
      </c>
      <c r="V97" s="228">
        <f>U97*H97</f>
        <v>0.00072000000000000005</v>
      </c>
      <c r="W97" s="228">
        <v>0</v>
      </c>
      <c r="X97" s="228">
        <f>W97*H97</f>
        <v>0</v>
      </c>
      <c r="Y97" s="229" t="s">
        <v>20</v>
      </c>
      <c r="AR97" s="230" t="s">
        <v>129</v>
      </c>
      <c r="AT97" s="230" t="s">
        <v>185</v>
      </c>
      <c r="AU97" s="230" t="s">
        <v>88</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566</v>
      </c>
    </row>
    <row r="98" s="1" customFormat="1">
      <c r="B98" s="39"/>
      <c r="C98" s="40"/>
      <c r="D98" s="232" t="s">
        <v>191</v>
      </c>
      <c r="E98" s="40"/>
      <c r="F98" s="233" t="s">
        <v>567</v>
      </c>
      <c r="G98" s="40"/>
      <c r="H98" s="40"/>
      <c r="I98" s="138"/>
      <c r="J98" s="138"/>
      <c r="K98" s="40"/>
      <c r="L98" s="40"/>
      <c r="M98" s="44"/>
      <c r="N98" s="234"/>
      <c r="O98" s="84"/>
      <c r="P98" s="84"/>
      <c r="Q98" s="84"/>
      <c r="R98" s="84"/>
      <c r="S98" s="84"/>
      <c r="T98" s="84"/>
      <c r="U98" s="84"/>
      <c r="V98" s="84"/>
      <c r="W98" s="84"/>
      <c r="X98" s="84"/>
      <c r="Y98" s="85"/>
      <c r="AT98" s="18" t="s">
        <v>191</v>
      </c>
      <c r="AU98" s="18" t="s">
        <v>88</v>
      </c>
    </row>
    <row r="99" s="1" customFormat="1">
      <c r="B99" s="39"/>
      <c r="C99" s="40"/>
      <c r="D99" s="232" t="s">
        <v>193</v>
      </c>
      <c r="E99" s="40"/>
      <c r="F99" s="235" t="s">
        <v>563</v>
      </c>
      <c r="G99" s="40"/>
      <c r="H99" s="40"/>
      <c r="I99" s="138"/>
      <c r="J99" s="138"/>
      <c r="K99" s="40"/>
      <c r="L99" s="40"/>
      <c r="M99" s="44"/>
      <c r="N99" s="234"/>
      <c r="O99" s="84"/>
      <c r="P99" s="84"/>
      <c r="Q99" s="84"/>
      <c r="R99" s="84"/>
      <c r="S99" s="84"/>
      <c r="T99" s="84"/>
      <c r="U99" s="84"/>
      <c r="V99" s="84"/>
      <c r="W99" s="84"/>
      <c r="X99" s="84"/>
      <c r="Y99" s="85"/>
      <c r="AT99" s="18" t="s">
        <v>193</v>
      </c>
      <c r="AU99" s="18" t="s">
        <v>88</v>
      </c>
    </row>
    <row r="100" s="12" customFormat="1">
      <c r="B100" s="236"/>
      <c r="C100" s="237"/>
      <c r="D100" s="232" t="s">
        <v>195</v>
      </c>
      <c r="E100" s="238" t="s">
        <v>20</v>
      </c>
      <c r="F100" s="239" t="s">
        <v>543</v>
      </c>
      <c r="G100" s="237"/>
      <c r="H100" s="240">
        <v>4</v>
      </c>
      <c r="I100" s="241"/>
      <c r="J100" s="241"/>
      <c r="K100" s="237"/>
      <c r="L100" s="237"/>
      <c r="M100" s="242"/>
      <c r="N100" s="243"/>
      <c r="O100" s="244"/>
      <c r="P100" s="244"/>
      <c r="Q100" s="244"/>
      <c r="R100" s="244"/>
      <c r="S100" s="244"/>
      <c r="T100" s="244"/>
      <c r="U100" s="244"/>
      <c r="V100" s="244"/>
      <c r="W100" s="244"/>
      <c r="X100" s="244"/>
      <c r="Y100" s="245"/>
      <c r="AT100" s="246" t="s">
        <v>195</v>
      </c>
      <c r="AU100" s="246" t="s">
        <v>88</v>
      </c>
      <c r="AV100" s="12" t="s">
        <v>88</v>
      </c>
      <c r="AW100" s="12" t="s">
        <v>5</v>
      </c>
      <c r="AX100" s="12" t="s">
        <v>78</v>
      </c>
      <c r="AY100" s="246" t="s">
        <v>183</v>
      </c>
    </row>
    <row r="101" s="13" customFormat="1">
      <c r="B101" s="247"/>
      <c r="C101" s="248"/>
      <c r="D101" s="232" t="s">
        <v>195</v>
      </c>
      <c r="E101" s="249" t="s">
        <v>20</v>
      </c>
      <c r="F101" s="250" t="s">
        <v>197</v>
      </c>
      <c r="G101" s="248"/>
      <c r="H101" s="251">
        <v>4</v>
      </c>
      <c r="I101" s="252"/>
      <c r="J101" s="252"/>
      <c r="K101" s="248"/>
      <c r="L101" s="248"/>
      <c r="M101" s="253"/>
      <c r="N101" s="254"/>
      <c r="O101" s="255"/>
      <c r="P101" s="255"/>
      <c r="Q101" s="255"/>
      <c r="R101" s="255"/>
      <c r="S101" s="255"/>
      <c r="T101" s="255"/>
      <c r="U101" s="255"/>
      <c r="V101" s="255"/>
      <c r="W101" s="255"/>
      <c r="X101" s="255"/>
      <c r="Y101" s="256"/>
      <c r="AT101" s="257" t="s">
        <v>195</v>
      </c>
      <c r="AU101" s="257" t="s">
        <v>88</v>
      </c>
      <c r="AV101" s="13" t="s">
        <v>129</v>
      </c>
      <c r="AW101" s="13" t="s">
        <v>5</v>
      </c>
      <c r="AX101" s="13" t="s">
        <v>86</v>
      </c>
      <c r="AY101" s="257" t="s">
        <v>183</v>
      </c>
    </row>
    <row r="102" s="1" customFormat="1" ht="24" customHeight="1">
      <c r="B102" s="39"/>
      <c r="C102" s="218" t="s">
        <v>129</v>
      </c>
      <c r="D102" s="260" t="s">
        <v>185</v>
      </c>
      <c r="E102" s="219" t="s">
        <v>568</v>
      </c>
      <c r="F102" s="220" t="s">
        <v>569</v>
      </c>
      <c r="G102" s="221" t="s">
        <v>200</v>
      </c>
      <c r="H102" s="222">
        <v>2</v>
      </c>
      <c r="I102" s="223"/>
      <c r="J102" s="223"/>
      <c r="K102" s="224">
        <f>ROUND(P102*H102,2)</f>
        <v>0</v>
      </c>
      <c r="L102" s="220" t="s">
        <v>189</v>
      </c>
      <c r="M102" s="44"/>
      <c r="N102" s="225" t="s">
        <v>20</v>
      </c>
      <c r="O102" s="226" t="s">
        <v>47</v>
      </c>
      <c r="P102" s="227">
        <f>I102+J102</f>
        <v>0</v>
      </c>
      <c r="Q102" s="227">
        <f>ROUND(I102*H102,2)</f>
        <v>0</v>
      </c>
      <c r="R102" s="227">
        <f>ROUND(J102*H102,2)</f>
        <v>0</v>
      </c>
      <c r="S102" s="84"/>
      <c r="T102" s="228">
        <f>S102*H102</f>
        <v>0</v>
      </c>
      <c r="U102" s="228">
        <v>0.00018000000000000001</v>
      </c>
      <c r="V102" s="228">
        <f>U102*H102</f>
        <v>0.00036000000000000002</v>
      </c>
      <c r="W102" s="228">
        <v>0</v>
      </c>
      <c r="X102" s="228">
        <f>W102*H102</f>
        <v>0</v>
      </c>
      <c r="Y102" s="229" t="s">
        <v>20</v>
      </c>
      <c r="AR102" s="230" t="s">
        <v>129</v>
      </c>
      <c r="AT102" s="230" t="s">
        <v>185</v>
      </c>
      <c r="AU102" s="230" t="s">
        <v>88</v>
      </c>
      <c r="AY102" s="18" t="s">
        <v>183</v>
      </c>
      <c r="BE102" s="231">
        <f>IF(O102="základní",K102,0)</f>
        <v>0</v>
      </c>
      <c r="BF102" s="231">
        <f>IF(O102="snížená",K102,0)</f>
        <v>0</v>
      </c>
      <c r="BG102" s="231">
        <f>IF(O102="zákl. přenesená",K102,0)</f>
        <v>0</v>
      </c>
      <c r="BH102" s="231">
        <f>IF(O102="sníž. přenesená",K102,0)</f>
        <v>0</v>
      </c>
      <c r="BI102" s="231">
        <f>IF(O102="nulová",K102,0)</f>
        <v>0</v>
      </c>
      <c r="BJ102" s="18" t="s">
        <v>86</v>
      </c>
      <c r="BK102" s="231">
        <f>ROUND(P102*H102,2)</f>
        <v>0</v>
      </c>
      <c r="BL102" s="18" t="s">
        <v>129</v>
      </c>
      <c r="BM102" s="230" t="s">
        <v>570</v>
      </c>
    </row>
    <row r="103" s="1" customFormat="1">
      <c r="B103" s="39"/>
      <c r="C103" s="40"/>
      <c r="D103" s="232" t="s">
        <v>191</v>
      </c>
      <c r="E103" s="40"/>
      <c r="F103" s="233" t="s">
        <v>571</v>
      </c>
      <c r="G103" s="40"/>
      <c r="H103" s="40"/>
      <c r="I103" s="138"/>
      <c r="J103" s="138"/>
      <c r="K103" s="40"/>
      <c r="L103" s="40"/>
      <c r="M103" s="44"/>
      <c r="N103" s="234"/>
      <c r="O103" s="84"/>
      <c r="P103" s="84"/>
      <c r="Q103" s="84"/>
      <c r="R103" s="84"/>
      <c r="S103" s="84"/>
      <c r="T103" s="84"/>
      <c r="U103" s="84"/>
      <c r="V103" s="84"/>
      <c r="W103" s="84"/>
      <c r="X103" s="84"/>
      <c r="Y103" s="85"/>
      <c r="AT103" s="18" t="s">
        <v>191</v>
      </c>
      <c r="AU103" s="18" t="s">
        <v>88</v>
      </c>
    </row>
    <row r="104" s="1" customFormat="1">
      <c r="B104" s="39"/>
      <c r="C104" s="40"/>
      <c r="D104" s="232" t="s">
        <v>193</v>
      </c>
      <c r="E104" s="40"/>
      <c r="F104" s="235" t="s">
        <v>563</v>
      </c>
      <c r="G104" s="40"/>
      <c r="H104" s="40"/>
      <c r="I104" s="138"/>
      <c r="J104" s="138"/>
      <c r="K104" s="40"/>
      <c r="L104" s="40"/>
      <c r="M104" s="44"/>
      <c r="N104" s="234"/>
      <c r="O104" s="84"/>
      <c r="P104" s="84"/>
      <c r="Q104" s="84"/>
      <c r="R104" s="84"/>
      <c r="S104" s="84"/>
      <c r="T104" s="84"/>
      <c r="U104" s="84"/>
      <c r="V104" s="84"/>
      <c r="W104" s="84"/>
      <c r="X104" s="84"/>
      <c r="Y104" s="85"/>
      <c r="AT104" s="18" t="s">
        <v>193</v>
      </c>
      <c r="AU104" s="18" t="s">
        <v>88</v>
      </c>
    </row>
    <row r="105" s="12" customFormat="1">
      <c r="B105" s="236"/>
      <c r="C105" s="237"/>
      <c r="D105" s="232" t="s">
        <v>195</v>
      </c>
      <c r="E105" s="238" t="s">
        <v>20</v>
      </c>
      <c r="F105" s="239" t="s">
        <v>942</v>
      </c>
      <c r="G105" s="237"/>
      <c r="H105" s="240">
        <v>2</v>
      </c>
      <c r="I105" s="241"/>
      <c r="J105" s="241"/>
      <c r="K105" s="237"/>
      <c r="L105" s="237"/>
      <c r="M105" s="242"/>
      <c r="N105" s="243"/>
      <c r="O105" s="244"/>
      <c r="P105" s="244"/>
      <c r="Q105" s="244"/>
      <c r="R105" s="244"/>
      <c r="S105" s="244"/>
      <c r="T105" s="244"/>
      <c r="U105" s="244"/>
      <c r="V105" s="244"/>
      <c r="W105" s="244"/>
      <c r="X105" s="244"/>
      <c r="Y105" s="245"/>
      <c r="AT105" s="246" t="s">
        <v>195</v>
      </c>
      <c r="AU105" s="246" t="s">
        <v>88</v>
      </c>
      <c r="AV105" s="12" t="s">
        <v>88</v>
      </c>
      <c r="AW105" s="12" t="s">
        <v>5</v>
      </c>
      <c r="AX105" s="12" t="s">
        <v>78</v>
      </c>
      <c r="AY105" s="246" t="s">
        <v>183</v>
      </c>
    </row>
    <row r="106" s="13" customFormat="1">
      <c r="B106" s="247"/>
      <c r="C106" s="248"/>
      <c r="D106" s="232" t="s">
        <v>195</v>
      </c>
      <c r="E106" s="249" t="s">
        <v>20</v>
      </c>
      <c r="F106" s="250" t="s">
        <v>197</v>
      </c>
      <c r="G106" s="248"/>
      <c r="H106" s="251">
        <v>2</v>
      </c>
      <c r="I106" s="252"/>
      <c r="J106" s="252"/>
      <c r="K106" s="248"/>
      <c r="L106" s="248"/>
      <c r="M106" s="253"/>
      <c r="N106" s="254"/>
      <c r="O106" s="255"/>
      <c r="P106" s="255"/>
      <c r="Q106" s="255"/>
      <c r="R106" s="255"/>
      <c r="S106" s="255"/>
      <c r="T106" s="255"/>
      <c r="U106" s="255"/>
      <c r="V106" s="255"/>
      <c r="W106" s="255"/>
      <c r="X106" s="255"/>
      <c r="Y106" s="256"/>
      <c r="AT106" s="257" t="s">
        <v>195</v>
      </c>
      <c r="AU106" s="257" t="s">
        <v>88</v>
      </c>
      <c r="AV106" s="13" t="s">
        <v>129</v>
      </c>
      <c r="AW106" s="13" t="s">
        <v>5</v>
      </c>
      <c r="AX106" s="13" t="s">
        <v>86</v>
      </c>
      <c r="AY106" s="257" t="s">
        <v>183</v>
      </c>
    </row>
    <row r="107" s="1" customFormat="1" ht="24" customHeight="1">
      <c r="B107" s="39"/>
      <c r="C107" s="218" t="s">
        <v>127</v>
      </c>
      <c r="D107" s="218" t="s">
        <v>185</v>
      </c>
      <c r="E107" s="219" t="s">
        <v>573</v>
      </c>
      <c r="F107" s="220" t="s">
        <v>574</v>
      </c>
      <c r="G107" s="221" t="s">
        <v>200</v>
      </c>
      <c r="H107" s="222">
        <v>4</v>
      </c>
      <c r="I107" s="223"/>
      <c r="J107" s="223"/>
      <c r="K107" s="224">
        <f>ROUND(P107*H107,2)</f>
        <v>0</v>
      </c>
      <c r="L107" s="220" t="s">
        <v>189</v>
      </c>
      <c r="M107" s="44"/>
      <c r="N107" s="225" t="s">
        <v>20</v>
      </c>
      <c r="O107" s="226" t="s">
        <v>47</v>
      </c>
      <c r="P107" s="227">
        <f>I107+J107</f>
        <v>0</v>
      </c>
      <c r="Q107" s="227">
        <f>ROUND(I107*H107,2)</f>
        <v>0</v>
      </c>
      <c r="R107" s="227">
        <f>ROUND(J107*H107,2)</f>
        <v>0</v>
      </c>
      <c r="S107" s="84"/>
      <c r="T107" s="228">
        <f>S107*H107</f>
        <v>0</v>
      </c>
      <c r="U107" s="228">
        <v>0</v>
      </c>
      <c r="V107" s="228">
        <f>U107*H107</f>
        <v>0</v>
      </c>
      <c r="W107" s="228">
        <v>0</v>
      </c>
      <c r="X107" s="228">
        <f>W107*H107</f>
        <v>0</v>
      </c>
      <c r="Y107" s="229" t="s">
        <v>20</v>
      </c>
      <c r="AR107" s="230" t="s">
        <v>129</v>
      </c>
      <c r="AT107" s="230" t="s">
        <v>185</v>
      </c>
      <c r="AU107" s="230" t="s">
        <v>88</v>
      </c>
      <c r="AY107" s="18" t="s">
        <v>183</v>
      </c>
      <c r="BE107" s="231">
        <f>IF(O107="základní",K107,0)</f>
        <v>0</v>
      </c>
      <c r="BF107" s="231">
        <f>IF(O107="snížená",K107,0)</f>
        <v>0</v>
      </c>
      <c r="BG107" s="231">
        <f>IF(O107="zákl. přenesená",K107,0)</f>
        <v>0</v>
      </c>
      <c r="BH107" s="231">
        <f>IF(O107="sníž. přenesená",K107,0)</f>
        <v>0</v>
      </c>
      <c r="BI107" s="231">
        <f>IF(O107="nulová",K107,0)</f>
        <v>0</v>
      </c>
      <c r="BJ107" s="18" t="s">
        <v>86</v>
      </c>
      <c r="BK107" s="231">
        <f>ROUND(P107*H107,2)</f>
        <v>0</v>
      </c>
      <c r="BL107" s="18" t="s">
        <v>129</v>
      </c>
      <c r="BM107" s="230" t="s">
        <v>575</v>
      </c>
    </row>
    <row r="108" s="1" customFormat="1">
      <c r="B108" s="39"/>
      <c r="C108" s="40"/>
      <c r="D108" s="232" t="s">
        <v>191</v>
      </c>
      <c r="E108" s="40"/>
      <c r="F108" s="233" t="s">
        <v>576</v>
      </c>
      <c r="G108" s="40"/>
      <c r="H108" s="40"/>
      <c r="I108" s="138"/>
      <c r="J108" s="138"/>
      <c r="K108" s="40"/>
      <c r="L108" s="40"/>
      <c r="M108" s="44"/>
      <c r="N108" s="234"/>
      <c r="O108" s="84"/>
      <c r="P108" s="84"/>
      <c r="Q108" s="84"/>
      <c r="R108" s="84"/>
      <c r="S108" s="84"/>
      <c r="T108" s="84"/>
      <c r="U108" s="84"/>
      <c r="V108" s="84"/>
      <c r="W108" s="84"/>
      <c r="X108" s="84"/>
      <c r="Y108" s="85"/>
      <c r="AT108" s="18" t="s">
        <v>191</v>
      </c>
      <c r="AU108" s="18" t="s">
        <v>88</v>
      </c>
    </row>
    <row r="109" s="1" customFormat="1">
      <c r="B109" s="39"/>
      <c r="C109" s="40"/>
      <c r="D109" s="232" t="s">
        <v>193</v>
      </c>
      <c r="E109" s="40"/>
      <c r="F109" s="235" t="s">
        <v>577</v>
      </c>
      <c r="G109" s="40"/>
      <c r="H109" s="40"/>
      <c r="I109" s="138"/>
      <c r="J109" s="138"/>
      <c r="K109" s="40"/>
      <c r="L109" s="40"/>
      <c r="M109" s="44"/>
      <c r="N109" s="234"/>
      <c r="O109" s="84"/>
      <c r="P109" s="84"/>
      <c r="Q109" s="84"/>
      <c r="R109" s="84"/>
      <c r="S109" s="84"/>
      <c r="T109" s="84"/>
      <c r="U109" s="84"/>
      <c r="V109" s="84"/>
      <c r="W109" s="84"/>
      <c r="X109" s="84"/>
      <c r="Y109" s="85"/>
      <c r="AT109" s="18" t="s">
        <v>193</v>
      </c>
      <c r="AU109" s="18" t="s">
        <v>88</v>
      </c>
    </row>
    <row r="110" s="12" customFormat="1">
      <c r="B110" s="236"/>
      <c r="C110" s="237"/>
      <c r="D110" s="232" t="s">
        <v>195</v>
      </c>
      <c r="E110" s="238" t="s">
        <v>20</v>
      </c>
      <c r="F110" s="239" t="s">
        <v>943</v>
      </c>
      <c r="G110" s="237"/>
      <c r="H110" s="240">
        <v>4</v>
      </c>
      <c r="I110" s="241"/>
      <c r="J110" s="241"/>
      <c r="K110" s="237"/>
      <c r="L110" s="237"/>
      <c r="M110" s="242"/>
      <c r="N110" s="243"/>
      <c r="O110" s="244"/>
      <c r="P110" s="244"/>
      <c r="Q110" s="244"/>
      <c r="R110" s="244"/>
      <c r="S110" s="244"/>
      <c r="T110" s="244"/>
      <c r="U110" s="244"/>
      <c r="V110" s="244"/>
      <c r="W110" s="244"/>
      <c r="X110" s="244"/>
      <c r="Y110" s="245"/>
      <c r="AT110" s="246" t="s">
        <v>195</v>
      </c>
      <c r="AU110" s="246" t="s">
        <v>88</v>
      </c>
      <c r="AV110" s="12" t="s">
        <v>88</v>
      </c>
      <c r="AW110" s="12" t="s">
        <v>5</v>
      </c>
      <c r="AX110" s="12" t="s">
        <v>78</v>
      </c>
      <c r="AY110" s="246" t="s">
        <v>183</v>
      </c>
    </row>
    <row r="111" s="13" customFormat="1">
      <c r="B111" s="247"/>
      <c r="C111" s="248"/>
      <c r="D111" s="232" t="s">
        <v>195</v>
      </c>
      <c r="E111" s="249" t="s">
        <v>543</v>
      </c>
      <c r="F111" s="250" t="s">
        <v>197</v>
      </c>
      <c r="G111" s="248"/>
      <c r="H111" s="251">
        <v>4</v>
      </c>
      <c r="I111" s="252"/>
      <c r="J111" s="252"/>
      <c r="K111" s="248"/>
      <c r="L111" s="248"/>
      <c r="M111" s="253"/>
      <c r="N111" s="254"/>
      <c r="O111" s="255"/>
      <c r="P111" s="255"/>
      <c r="Q111" s="255"/>
      <c r="R111" s="255"/>
      <c r="S111" s="255"/>
      <c r="T111" s="255"/>
      <c r="U111" s="255"/>
      <c r="V111" s="255"/>
      <c r="W111" s="255"/>
      <c r="X111" s="255"/>
      <c r="Y111" s="256"/>
      <c r="AT111" s="257" t="s">
        <v>195</v>
      </c>
      <c r="AU111" s="257" t="s">
        <v>88</v>
      </c>
      <c r="AV111" s="13" t="s">
        <v>129</v>
      </c>
      <c r="AW111" s="13" t="s">
        <v>5</v>
      </c>
      <c r="AX111" s="13" t="s">
        <v>86</v>
      </c>
      <c r="AY111" s="257" t="s">
        <v>183</v>
      </c>
    </row>
    <row r="112" s="1" customFormat="1" ht="24" customHeight="1">
      <c r="B112" s="39"/>
      <c r="C112" s="218" t="s">
        <v>221</v>
      </c>
      <c r="D112" s="218" t="s">
        <v>185</v>
      </c>
      <c r="E112" s="219" t="s">
        <v>579</v>
      </c>
      <c r="F112" s="220" t="s">
        <v>580</v>
      </c>
      <c r="G112" s="221" t="s">
        <v>200</v>
      </c>
      <c r="H112" s="222">
        <v>1</v>
      </c>
      <c r="I112" s="223"/>
      <c r="J112" s="223"/>
      <c r="K112" s="224">
        <f>ROUND(P112*H112,2)</f>
        <v>0</v>
      </c>
      <c r="L112" s="220" t="s">
        <v>189</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88</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581</v>
      </c>
    </row>
    <row r="113" s="1" customFormat="1">
      <c r="B113" s="39"/>
      <c r="C113" s="40"/>
      <c r="D113" s="232" t="s">
        <v>191</v>
      </c>
      <c r="E113" s="40"/>
      <c r="F113" s="233" t="s">
        <v>582</v>
      </c>
      <c r="G113" s="40"/>
      <c r="H113" s="40"/>
      <c r="I113" s="138"/>
      <c r="J113" s="138"/>
      <c r="K113" s="40"/>
      <c r="L113" s="40"/>
      <c r="M113" s="44"/>
      <c r="N113" s="234"/>
      <c r="O113" s="84"/>
      <c r="P113" s="84"/>
      <c r="Q113" s="84"/>
      <c r="R113" s="84"/>
      <c r="S113" s="84"/>
      <c r="T113" s="84"/>
      <c r="U113" s="84"/>
      <c r="V113" s="84"/>
      <c r="W113" s="84"/>
      <c r="X113" s="84"/>
      <c r="Y113" s="85"/>
      <c r="AT113" s="18" t="s">
        <v>191</v>
      </c>
      <c r="AU113" s="18" t="s">
        <v>88</v>
      </c>
    </row>
    <row r="114" s="1" customFormat="1">
      <c r="B114" s="39"/>
      <c r="C114" s="40"/>
      <c r="D114" s="232" t="s">
        <v>193</v>
      </c>
      <c r="E114" s="40"/>
      <c r="F114" s="235" t="s">
        <v>577</v>
      </c>
      <c r="G114" s="40"/>
      <c r="H114" s="40"/>
      <c r="I114" s="138"/>
      <c r="J114" s="138"/>
      <c r="K114" s="40"/>
      <c r="L114" s="40"/>
      <c r="M114" s="44"/>
      <c r="N114" s="234"/>
      <c r="O114" s="84"/>
      <c r="P114" s="84"/>
      <c r="Q114" s="84"/>
      <c r="R114" s="84"/>
      <c r="S114" s="84"/>
      <c r="T114" s="84"/>
      <c r="U114" s="84"/>
      <c r="V114" s="84"/>
      <c r="W114" s="84"/>
      <c r="X114" s="84"/>
      <c r="Y114" s="85"/>
      <c r="AT114" s="18" t="s">
        <v>193</v>
      </c>
      <c r="AU114" s="18" t="s">
        <v>88</v>
      </c>
    </row>
    <row r="115" s="12" customFormat="1">
      <c r="B115" s="236"/>
      <c r="C115" s="237"/>
      <c r="D115" s="232" t="s">
        <v>195</v>
      </c>
      <c r="E115" s="238" t="s">
        <v>20</v>
      </c>
      <c r="F115" s="239" t="s">
        <v>944</v>
      </c>
      <c r="G115" s="237"/>
      <c r="H115" s="240">
        <v>1</v>
      </c>
      <c r="I115" s="241"/>
      <c r="J115" s="241"/>
      <c r="K115" s="237"/>
      <c r="L115" s="237"/>
      <c r="M115" s="242"/>
      <c r="N115" s="243"/>
      <c r="O115" s="244"/>
      <c r="P115" s="244"/>
      <c r="Q115" s="244"/>
      <c r="R115" s="244"/>
      <c r="S115" s="244"/>
      <c r="T115" s="244"/>
      <c r="U115" s="244"/>
      <c r="V115" s="244"/>
      <c r="W115" s="244"/>
      <c r="X115" s="244"/>
      <c r="Y115" s="245"/>
      <c r="AT115" s="246" t="s">
        <v>195</v>
      </c>
      <c r="AU115" s="246" t="s">
        <v>88</v>
      </c>
      <c r="AV115" s="12" t="s">
        <v>88</v>
      </c>
      <c r="AW115" s="12" t="s">
        <v>5</v>
      </c>
      <c r="AX115" s="12" t="s">
        <v>78</v>
      </c>
      <c r="AY115" s="246" t="s">
        <v>183</v>
      </c>
    </row>
    <row r="116" s="13" customFormat="1">
      <c r="B116" s="247"/>
      <c r="C116" s="248"/>
      <c r="D116" s="232" t="s">
        <v>195</v>
      </c>
      <c r="E116" s="249" t="s">
        <v>544</v>
      </c>
      <c r="F116" s="250" t="s">
        <v>197</v>
      </c>
      <c r="G116" s="248"/>
      <c r="H116" s="251">
        <v>1</v>
      </c>
      <c r="I116" s="252"/>
      <c r="J116" s="252"/>
      <c r="K116" s="248"/>
      <c r="L116" s="248"/>
      <c r="M116" s="253"/>
      <c r="N116" s="254"/>
      <c r="O116" s="255"/>
      <c r="P116" s="255"/>
      <c r="Q116" s="255"/>
      <c r="R116" s="255"/>
      <c r="S116" s="255"/>
      <c r="T116" s="255"/>
      <c r="U116" s="255"/>
      <c r="V116" s="255"/>
      <c r="W116" s="255"/>
      <c r="X116" s="255"/>
      <c r="Y116" s="256"/>
      <c r="AT116" s="257" t="s">
        <v>195</v>
      </c>
      <c r="AU116" s="257" t="s">
        <v>88</v>
      </c>
      <c r="AV116" s="13" t="s">
        <v>129</v>
      </c>
      <c r="AW116" s="13" t="s">
        <v>5</v>
      </c>
      <c r="AX116" s="13" t="s">
        <v>86</v>
      </c>
      <c r="AY116" s="257" t="s">
        <v>183</v>
      </c>
    </row>
    <row r="117" s="1" customFormat="1" ht="24" customHeight="1">
      <c r="B117" s="39"/>
      <c r="C117" s="218" t="s">
        <v>230</v>
      </c>
      <c r="D117" s="218" t="s">
        <v>185</v>
      </c>
      <c r="E117" s="219" t="s">
        <v>584</v>
      </c>
      <c r="F117" s="220" t="s">
        <v>585</v>
      </c>
      <c r="G117" s="221" t="s">
        <v>200</v>
      </c>
      <c r="H117" s="222">
        <v>1</v>
      </c>
      <c r="I117" s="223"/>
      <c r="J117" s="223"/>
      <c r="K117" s="224">
        <f>ROUND(P117*H117,2)</f>
        <v>0</v>
      </c>
      <c r="L117" s="220" t="s">
        <v>189</v>
      </c>
      <c r="M117" s="44"/>
      <c r="N117" s="225" t="s">
        <v>20</v>
      </c>
      <c r="O117" s="226" t="s">
        <v>47</v>
      </c>
      <c r="P117" s="227">
        <f>I117+J117</f>
        <v>0</v>
      </c>
      <c r="Q117" s="227">
        <f>ROUND(I117*H117,2)</f>
        <v>0</v>
      </c>
      <c r="R117" s="227">
        <f>ROUND(J117*H117,2)</f>
        <v>0</v>
      </c>
      <c r="S117" s="84"/>
      <c r="T117" s="228">
        <f>S117*H117</f>
        <v>0</v>
      </c>
      <c r="U117" s="228">
        <v>0</v>
      </c>
      <c r="V117" s="228">
        <f>U117*H117</f>
        <v>0</v>
      </c>
      <c r="W117" s="228">
        <v>0</v>
      </c>
      <c r="X117" s="228">
        <f>W117*H117</f>
        <v>0</v>
      </c>
      <c r="Y117" s="229" t="s">
        <v>20</v>
      </c>
      <c r="AR117" s="230" t="s">
        <v>129</v>
      </c>
      <c r="AT117" s="230" t="s">
        <v>185</v>
      </c>
      <c r="AU117" s="230" t="s">
        <v>88</v>
      </c>
      <c r="AY117" s="18" t="s">
        <v>183</v>
      </c>
      <c r="BE117" s="231">
        <f>IF(O117="základní",K117,0)</f>
        <v>0</v>
      </c>
      <c r="BF117" s="231">
        <f>IF(O117="snížená",K117,0)</f>
        <v>0</v>
      </c>
      <c r="BG117" s="231">
        <f>IF(O117="zákl. přenesená",K117,0)</f>
        <v>0</v>
      </c>
      <c r="BH117" s="231">
        <f>IF(O117="sníž. přenesená",K117,0)</f>
        <v>0</v>
      </c>
      <c r="BI117" s="231">
        <f>IF(O117="nulová",K117,0)</f>
        <v>0</v>
      </c>
      <c r="BJ117" s="18" t="s">
        <v>86</v>
      </c>
      <c r="BK117" s="231">
        <f>ROUND(P117*H117,2)</f>
        <v>0</v>
      </c>
      <c r="BL117" s="18" t="s">
        <v>129</v>
      </c>
      <c r="BM117" s="230" t="s">
        <v>586</v>
      </c>
    </row>
    <row r="118" s="1" customFormat="1">
      <c r="B118" s="39"/>
      <c r="C118" s="40"/>
      <c r="D118" s="232" t="s">
        <v>191</v>
      </c>
      <c r="E118" s="40"/>
      <c r="F118" s="233" t="s">
        <v>587</v>
      </c>
      <c r="G118" s="40"/>
      <c r="H118" s="40"/>
      <c r="I118" s="138"/>
      <c r="J118" s="138"/>
      <c r="K118" s="40"/>
      <c r="L118" s="40"/>
      <c r="M118" s="44"/>
      <c r="N118" s="234"/>
      <c r="O118" s="84"/>
      <c r="P118" s="84"/>
      <c r="Q118" s="84"/>
      <c r="R118" s="84"/>
      <c r="S118" s="84"/>
      <c r="T118" s="84"/>
      <c r="U118" s="84"/>
      <c r="V118" s="84"/>
      <c r="W118" s="84"/>
      <c r="X118" s="84"/>
      <c r="Y118" s="85"/>
      <c r="AT118" s="18" t="s">
        <v>191</v>
      </c>
      <c r="AU118" s="18" t="s">
        <v>88</v>
      </c>
    </row>
    <row r="119" s="1" customFormat="1">
      <c r="B119" s="39"/>
      <c r="C119" s="40"/>
      <c r="D119" s="232" t="s">
        <v>193</v>
      </c>
      <c r="E119" s="40"/>
      <c r="F119" s="235" t="s">
        <v>577</v>
      </c>
      <c r="G119" s="40"/>
      <c r="H119" s="40"/>
      <c r="I119" s="138"/>
      <c r="J119" s="138"/>
      <c r="K119" s="40"/>
      <c r="L119" s="40"/>
      <c r="M119" s="44"/>
      <c r="N119" s="234"/>
      <c r="O119" s="84"/>
      <c r="P119" s="84"/>
      <c r="Q119" s="84"/>
      <c r="R119" s="84"/>
      <c r="S119" s="84"/>
      <c r="T119" s="84"/>
      <c r="U119" s="84"/>
      <c r="V119" s="84"/>
      <c r="W119" s="84"/>
      <c r="X119" s="84"/>
      <c r="Y119" s="85"/>
      <c r="AT119" s="18" t="s">
        <v>193</v>
      </c>
      <c r="AU119" s="18" t="s">
        <v>88</v>
      </c>
    </row>
    <row r="120" s="12" customFormat="1">
      <c r="B120" s="236"/>
      <c r="C120" s="237"/>
      <c r="D120" s="232" t="s">
        <v>195</v>
      </c>
      <c r="E120" s="238" t="s">
        <v>20</v>
      </c>
      <c r="F120" s="239" t="s">
        <v>945</v>
      </c>
      <c r="G120" s="237"/>
      <c r="H120" s="240">
        <v>1</v>
      </c>
      <c r="I120" s="241"/>
      <c r="J120" s="241"/>
      <c r="K120" s="237"/>
      <c r="L120" s="237"/>
      <c r="M120" s="242"/>
      <c r="N120" s="243"/>
      <c r="O120" s="244"/>
      <c r="P120" s="244"/>
      <c r="Q120" s="244"/>
      <c r="R120" s="244"/>
      <c r="S120" s="244"/>
      <c r="T120" s="244"/>
      <c r="U120" s="244"/>
      <c r="V120" s="244"/>
      <c r="W120" s="244"/>
      <c r="X120" s="244"/>
      <c r="Y120" s="245"/>
      <c r="AT120" s="246" t="s">
        <v>195</v>
      </c>
      <c r="AU120" s="246" t="s">
        <v>88</v>
      </c>
      <c r="AV120" s="12" t="s">
        <v>88</v>
      </c>
      <c r="AW120" s="12" t="s">
        <v>5</v>
      </c>
      <c r="AX120" s="12" t="s">
        <v>78</v>
      </c>
      <c r="AY120" s="246" t="s">
        <v>183</v>
      </c>
    </row>
    <row r="121" s="13" customFormat="1">
      <c r="B121" s="247"/>
      <c r="C121" s="248"/>
      <c r="D121" s="232" t="s">
        <v>195</v>
      </c>
      <c r="E121" s="249" t="s">
        <v>545</v>
      </c>
      <c r="F121" s="250" t="s">
        <v>197</v>
      </c>
      <c r="G121" s="248"/>
      <c r="H121" s="251">
        <v>1</v>
      </c>
      <c r="I121" s="252"/>
      <c r="J121" s="252"/>
      <c r="K121" s="248"/>
      <c r="L121" s="248"/>
      <c r="M121" s="253"/>
      <c r="N121" s="254"/>
      <c r="O121" s="255"/>
      <c r="P121" s="255"/>
      <c r="Q121" s="255"/>
      <c r="R121" s="255"/>
      <c r="S121" s="255"/>
      <c r="T121" s="255"/>
      <c r="U121" s="255"/>
      <c r="V121" s="255"/>
      <c r="W121" s="255"/>
      <c r="X121" s="255"/>
      <c r="Y121" s="256"/>
      <c r="AT121" s="257" t="s">
        <v>195</v>
      </c>
      <c r="AU121" s="257" t="s">
        <v>88</v>
      </c>
      <c r="AV121" s="13" t="s">
        <v>129</v>
      </c>
      <c r="AW121" s="13" t="s">
        <v>5</v>
      </c>
      <c r="AX121" s="13" t="s">
        <v>86</v>
      </c>
      <c r="AY121" s="257" t="s">
        <v>183</v>
      </c>
    </row>
    <row r="122" s="1" customFormat="1" ht="24" customHeight="1">
      <c r="B122" s="39"/>
      <c r="C122" s="218" t="s">
        <v>236</v>
      </c>
      <c r="D122" s="260" t="s">
        <v>185</v>
      </c>
      <c r="E122" s="219" t="s">
        <v>610</v>
      </c>
      <c r="F122" s="220" t="s">
        <v>611</v>
      </c>
      <c r="G122" s="221" t="s">
        <v>200</v>
      </c>
      <c r="H122" s="222">
        <v>4</v>
      </c>
      <c r="I122" s="223"/>
      <c r="J122" s="223"/>
      <c r="K122" s="224">
        <f>ROUND(P122*H122,2)</f>
        <v>0</v>
      </c>
      <c r="L122" s="220" t="s">
        <v>189</v>
      </c>
      <c r="M122" s="44"/>
      <c r="N122" s="225" t="s">
        <v>20</v>
      </c>
      <c r="O122" s="226" t="s">
        <v>47</v>
      </c>
      <c r="P122" s="227">
        <f>I122+J122</f>
        <v>0</v>
      </c>
      <c r="Q122" s="227">
        <f>ROUND(I122*H122,2)</f>
        <v>0</v>
      </c>
      <c r="R122" s="227">
        <f>ROUND(J122*H122,2)</f>
        <v>0</v>
      </c>
      <c r="S122" s="84"/>
      <c r="T122" s="228">
        <f>S122*H122</f>
        <v>0</v>
      </c>
      <c r="U122" s="228">
        <v>0</v>
      </c>
      <c r="V122" s="228">
        <f>U122*H122</f>
        <v>0</v>
      </c>
      <c r="W122" s="228">
        <v>0</v>
      </c>
      <c r="X122" s="228">
        <f>W122*H122</f>
        <v>0</v>
      </c>
      <c r="Y122" s="229" t="s">
        <v>20</v>
      </c>
      <c r="AR122" s="230" t="s">
        <v>129</v>
      </c>
      <c r="AT122" s="230" t="s">
        <v>185</v>
      </c>
      <c r="AU122" s="230" t="s">
        <v>88</v>
      </c>
      <c r="AY122" s="18" t="s">
        <v>183</v>
      </c>
      <c r="BE122" s="231">
        <f>IF(O122="základní",K122,0)</f>
        <v>0</v>
      </c>
      <c r="BF122" s="231">
        <f>IF(O122="snížená",K122,0)</f>
        <v>0</v>
      </c>
      <c r="BG122" s="231">
        <f>IF(O122="zákl. přenesená",K122,0)</f>
        <v>0</v>
      </c>
      <c r="BH122" s="231">
        <f>IF(O122="sníž. přenesená",K122,0)</f>
        <v>0</v>
      </c>
      <c r="BI122" s="231">
        <f>IF(O122="nulová",K122,0)</f>
        <v>0</v>
      </c>
      <c r="BJ122" s="18" t="s">
        <v>86</v>
      </c>
      <c r="BK122" s="231">
        <f>ROUND(P122*H122,2)</f>
        <v>0</v>
      </c>
      <c r="BL122" s="18" t="s">
        <v>129</v>
      </c>
      <c r="BM122" s="230" t="s">
        <v>612</v>
      </c>
    </row>
    <row r="123" s="1" customFormat="1">
      <c r="B123" s="39"/>
      <c r="C123" s="40"/>
      <c r="D123" s="232" t="s">
        <v>191</v>
      </c>
      <c r="E123" s="40"/>
      <c r="F123" s="233" t="s">
        <v>613</v>
      </c>
      <c r="G123" s="40"/>
      <c r="H123" s="40"/>
      <c r="I123" s="138"/>
      <c r="J123" s="138"/>
      <c r="K123" s="40"/>
      <c r="L123" s="40"/>
      <c r="M123" s="44"/>
      <c r="N123" s="234"/>
      <c r="O123" s="84"/>
      <c r="P123" s="84"/>
      <c r="Q123" s="84"/>
      <c r="R123" s="84"/>
      <c r="S123" s="84"/>
      <c r="T123" s="84"/>
      <c r="U123" s="84"/>
      <c r="V123" s="84"/>
      <c r="W123" s="84"/>
      <c r="X123" s="84"/>
      <c r="Y123" s="85"/>
      <c r="AT123" s="18" t="s">
        <v>191</v>
      </c>
      <c r="AU123" s="18" t="s">
        <v>88</v>
      </c>
    </row>
    <row r="124" s="1" customFormat="1">
      <c r="B124" s="39"/>
      <c r="C124" s="40"/>
      <c r="D124" s="232" t="s">
        <v>193</v>
      </c>
      <c r="E124" s="40"/>
      <c r="F124" s="235" t="s">
        <v>342</v>
      </c>
      <c r="G124" s="40"/>
      <c r="H124" s="40"/>
      <c r="I124" s="138"/>
      <c r="J124" s="138"/>
      <c r="K124" s="40"/>
      <c r="L124" s="40"/>
      <c r="M124" s="44"/>
      <c r="N124" s="234"/>
      <c r="O124" s="84"/>
      <c r="P124" s="84"/>
      <c r="Q124" s="84"/>
      <c r="R124" s="84"/>
      <c r="S124" s="84"/>
      <c r="T124" s="84"/>
      <c r="U124" s="84"/>
      <c r="V124" s="84"/>
      <c r="W124" s="84"/>
      <c r="X124" s="84"/>
      <c r="Y124" s="85"/>
      <c r="AT124" s="18" t="s">
        <v>193</v>
      </c>
      <c r="AU124" s="18" t="s">
        <v>88</v>
      </c>
    </row>
    <row r="125" s="12" customFormat="1">
      <c r="B125" s="236"/>
      <c r="C125" s="237"/>
      <c r="D125" s="232" t="s">
        <v>195</v>
      </c>
      <c r="E125" s="238" t="s">
        <v>20</v>
      </c>
      <c r="F125" s="239" t="s">
        <v>543</v>
      </c>
      <c r="G125" s="237"/>
      <c r="H125" s="240">
        <v>4</v>
      </c>
      <c r="I125" s="241"/>
      <c r="J125" s="241"/>
      <c r="K125" s="237"/>
      <c r="L125" s="237"/>
      <c r="M125" s="242"/>
      <c r="N125" s="243"/>
      <c r="O125" s="244"/>
      <c r="P125" s="244"/>
      <c r="Q125" s="244"/>
      <c r="R125" s="244"/>
      <c r="S125" s="244"/>
      <c r="T125" s="244"/>
      <c r="U125" s="244"/>
      <c r="V125" s="244"/>
      <c r="W125" s="244"/>
      <c r="X125" s="244"/>
      <c r="Y125" s="245"/>
      <c r="AT125" s="246" t="s">
        <v>195</v>
      </c>
      <c r="AU125" s="246" t="s">
        <v>88</v>
      </c>
      <c r="AV125" s="12" t="s">
        <v>88</v>
      </c>
      <c r="AW125" s="12" t="s">
        <v>5</v>
      </c>
      <c r="AX125" s="12" t="s">
        <v>78</v>
      </c>
      <c r="AY125" s="246" t="s">
        <v>183</v>
      </c>
    </row>
    <row r="126" s="13" customFormat="1">
      <c r="B126" s="247"/>
      <c r="C126" s="248"/>
      <c r="D126" s="232" t="s">
        <v>195</v>
      </c>
      <c r="E126" s="249" t="s">
        <v>20</v>
      </c>
      <c r="F126" s="250" t="s">
        <v>197</v>
      </c>
      <c r="G126" s="248"/>
      <c r="H126" s="251">
        <v>4</v>
      </c>
      <c r="I126" s="252"/>
      <c r="J126" s="252"/>
      <c r="K126" s="248"/>
      <c r="L126" s="248"/>
      <c r="M126" s="253"/>
      <c r="N126" s="254"/>
      <c r="O126" s="255"/>
      <c r="P126" s="255"/>
      <c r="Q126" s="255"/>
      <c r="R126" s="255"/>
      <c r="S126" s="255"/>
      <c r="T126" s="255"/>
      <c r="U126" s="255"/>
      <c r="V126" s="255"/>
      <c r="W126" s="255"/>
      <c r="X126" s="255"/>
      <c r="Y126" s="256"/>
      <c r="AT126" s="257" t="s">
        <v>195</v>
      </c>
      <c r="AU126" s="257" t="s">
        <v>88</v>
      </c>
      <c r="AV126" s="13" t="s">
        <v>129</v>
      </c>
      <c r="AW126" s="13" t="s">
        <v>5</v>
      </c>
      <c r="AX126" s="13" t="s">
        <v>86</v>
      </c>
      <c r="AY126" s="257" t="s">
        <v>183</v>
      </c>
    </row>
    <row r="127" s="1" customFormat="1" ht="24" customHeight="1">
      <c r="B127" s="39"/>
      <c r="C127" s="218" t="s">
        <v>246</v>
      </c>
      <c r="D127" s="260" t="s">
        <v>185</v>
      </c>
      <c r="E127" s="219" t="s">
        <v>614</v>
      </c>
      <c r="F127" s="220" t="s">
        <v>615</v>
      </c>
      <c r="G127" s="221" t="s">
        <v>200</v>
      </c>
      <c r="H127" s="222">
        <v>1</v>
      </c>
      <c r="I127" s="223"/>
      <c r="J127" s="223"/>
      <c r="K127" s="224">
        <f>ROUND(P127*H127,2)</f>
        <v>0</v>
      </c>
      <c r="L127" s="220" t="s">
        <v>189</v>
      </c>
      <c r="M127" s="44"/>
      <c r="N127" s="225" t="s">
        <v>20</v>
      </c>
      <c r="O127" s="226" t="s">
        <v>47</v>
      </c>
      <c r="P127" s="227">
        <f>I127+J127</f>
        <v>0</v>
      </c>
      <c r="Q127" s="227">
        <f>ROUND(I127*H127,2)</f>
        <v>0</v>
      </c>
      <c r="R127" s="227">
        <f>ROUND(J127*H127,2)</f>
        <v>0</v>
      </c>
      <c r="S127" s="84"/>
      <c r="T127" s="228">
        <f>S127*H127</f>
        <v>0</v>
      </c>
      <c r="U127" s="228">
        <v>0</v>
      </c>
      <c r="V127" s="228">
        <f>U127*H127</f>
        <v>0</v>
      </c>
      <c r="W127" s="228">
        <v>0</v>
      </c>
      <c r="X127" s="228">
        <f>W127*H127</f>
        <v>0</v>
      </c>
      <c r="Y127" s="229" t="s">
        <v>20</v>
      </c>
      <c r="AR127" s="230" t="s">
        <v>129</v>
      </c>
      <c r="AT127" s="230" t="s">
        <v>185</v>
      </c>
      <c r="AU127" s="230" t="s">
        <v>88</v>
      </c>
      <c r="AY127" s="18" t="s">
        <v>183</v>
      </c>
      <c r="BE127" s="231">
        <f>IF(O127="základní",K127,0)</f>
        <v>0</v>
      </c>
      <c r="BF127" s="231">
        <f>IF(O127="snížená",K127,0)</f>
        <v>0</v>
      </c>
      <c r="BG127" s="231">
        <f>IF(O127="zákl. přenesená",K127,0)</f>
        <v>0</v>
      </c>
      <c r="BH127" s="231">
        <f>IF(O127="sníž. přenesená",K127,0)</f>
        <v>0</v>
      </c>
      <c r="BI127" s="231">
        <f>IF(O127="nulová",K127,0)</f>
        <v>0</v>
      </c>
      <c r="BJ127" s="18" t="s">
        <v>86</v>
      </c>
      <c r="BK127" s="231">
        <f>ROUND(P127*H127,2)</f>
        <v>0</v>
      </c>
      <c r="BL127" s="18" t="s">
        <v>129</v>
      </c>
      <c r="BM127" s="230" t="s">
        <v>616</v>
      </c>
    </row>
    <row r="128" s="1" customFormat="1">
      <c r="B128" s="39"/>
      <c r="C128" s="40"/>
      <c r="D128" s="232" t="s">
        <v>191</v>
      </c>
      <c r="E128" s="40"/>
      <c r="F128" s="233" t="s">
        <v>617</v>
      </c>
      <c r="G128" s="40"/>
      <c r="H128" s="40"/>
      <c r="I128" s="138"/>
      <c r="J128" s="138"/>
      <c r="K128" s="40"/>
      <c r="L128" s="40"/>
      <c r="M128" s="44"/>
      <c r="N128" s="234"/>
      <c r="O128" s="84"/>
      <c r="P128" s="84"/>
      <c r="Q128" s="84"/>
      <c r="R128" s="84"/>
      <c r="S128" s="84"/>
      <c r="T128" s="84"/>
      <c r="U128" s="84"/>
      <c r="V128" s="84"/>
      <c r="W128" s="84"/>
      <c r="X128" s="84"/>
      <c r="Y128" s="85"/>
      <c r="AT128" s="18" t="s">
        <v>191</v>
      </c>
      <c r="AU128" s="18" t="s">
        <v>88</v>
      </c>
    </row>
    <row r="129" s="1" customFormat="1">
      <c r="B129" s="39"/>
      <c r="C129" s="40"/>
      <c r="D129" s="232" t="s">
        <v>193</v>
      </c>
      <c r="E129" s="40"/>
      <c r="F129" s="235" t="s">
        <v>342</v>
      </c>
      <c r="G129" s="40"/>
      <c r="H129" s="40"/>
      <c r="I129" s="138"/>
      <c r="J129" s="138"/>
      <c r="K129" s="40"/>
      <c r="L129" s="40"/>
      <c r="M129" s="44"/>
      <c r="N129" s="234"/>
      <c r="O129" s="84"/>
      <c r="P129" s="84"/>
      <c r="Q129" s="84"/>
      <c r="R129" s="84"/>
      <c r="S129" s="84"/>
      <c r="T129" s="84"/>
      <c r="U129" s="84"/>
      <c r="V129" s="84"/>
      <c r="W129" s="84"/>
      <c r="X129" s="84"/>
      <c r="Y129" s="85"/>
      <c r="AT129" s="18" t="s">
        <v>193</v>
      </c>
      <c r="AU129" s="18" t="s">
        <v>88</v>
      </c>
    </row>
    <row r="130" s="12" customFormat="1">
      <c r="B130" s="236"/>
      <c r="C130" s="237"/>
      <c r="D130" s="232" t="s">
        <v>195</v>
      </c>
      <c r="E130" s="238" t="s">
        <v>20</v>
      </c>
      <c r="F130" s="239" t="s">
        <v>544</v>
      </c>
      <c r="G130" s="237"/>
      <c r="H130" s="240">
        <v>1</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20</v>
      </c>
      <c r="F131" s="250" t="s">
        <v>197</v>
      </c>
      <c r="G131" s="248"/>
      <c r="H131" s="251">
        <v>1</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86</v>
      </c>
      <c r="AY131" s="257" t="s">
        <v>183</v>
      </c>
    </row>
    <row r="132" s="1" customFormat="1" ht="24" customHeight="1">
      <c r="B132" s="39"/>
      <c r="C132" s="218" t="s">
        <v>252</v>
      </c>
      <c r="D132" s="260" t="s">
        <v>185</v>
      </c>
      <c r="E132" s="219" t="s">
        <v>618</v>
      </c>
      <c r="F132" s="220" t="s">
        <v>619</v>
      </c>
      <c r="G132" s="221" t="s">
        <v>200</v>
      </c>
      <c r="H132" s="222">
        <v>1</v>
      </c>
      <c r="I132" s="223"/>
      <c r="J132" s="223"/>
      <c r="K132" s="224">
        <f>ROUND(P132*H132,2)</f>
        <v>0</v>
      </c>
      <c r="L132" s="220" t="s">
        <v>189</v>
      </c>
      <c r="M132" s="44"/>
      <c r="N132" s="225" t="s">
        <v>20</v>
      </c>
      <c r="O132" s="226" t="s">
        <v>47</v>
      </c>
      <c r="P132" s="227">
        <f>I132+J132</f>
        <v>0</v>
      </c>
      <c r="Q132" s="227">
        <f>ROUND(I132*H132,2)</f>
        <v>0</v>
      </c>
      <c r="R132" s="227">
        <f>ROUND(J132*H132,2)</f>
        <v>0</v>
      </c>
      <c r="S132" s="84"/>
      <c r="T132" s="228">
        <f>S132*H132</f>
        <v>0</v>
      </c>
      <c r="U132" s="228">
        <v>0</v>
      </c>
      <c r="V132" s="228">
        <f>U132*H132</f>
        <v>0</v>
      </c>
      <c r="W132" s="228">
        <v>0</v>
      </c>
      <c r="X132" s="228">
        <f>W132*H132</f>
        <v>0</v>
      </c>
      <c r="Y132" s="229" t="s">
        <v>20</v>
      </c>
      <c r="AR132" s="230" t="s">
        <v>129</v>
      </c>
      <c r="AT132" s="230" t="s">
        <v>185</v>
      </c>
      <c r="AU132" s="230" t="s">
        <v>88</v>
      </c>
      <c r="AY132" s="18" t="s">
        <v>183</v>
      </c>
      <c r="BE132" s="231">
        <f>IF(O132="základní",K132,0)</f>
        <v>0</v>
      </c>
      <c r="BF132" s="231">
        <f>IF(O132="snížená",K132,0)</f>
        <v>0</v>
      </c>
      <c r="BG132" s="231">
        <f>IF(O132="zákl. přenesená",K132,0)</f>
        <v>0</v>
      </c>
      <c r="BH132" s="231">
        <f>IF(O132="sníž. přenesená",K132,0)</f>
        <v>0</v>
      </c>
      <c r="BI132" s="231">
        <f>IF(O132="nulová",K132,0)</f>
        <v>0</v>
      </c>
      <c r="BJ132" s="18" t="s">
        <v>86</v>
      </c>
      <c r="BK132" s="231">
        <f>ROUND(P132*H132,2)</f>
        <v>0</v>
      </c>
      <c r="BL132" s="18" t="s">
        <v>129</v>
      </c>
      <c r="BM132" s="230" t="s">
        <v>620</v>
      </c>
    </row>
    <row r="133" s="1" customFormat="1">
      <c r="B133" s="39"/>
      <c r="C133" s="40"/>
      <c r="D133" s="232" t="s">
        <v>191</v>
      </c>
      <c r="E133" s="40"/>
      <c r="F133" s="233" t="s">
        <v>621</v>
      </c>
      <c r="G133" s="40"/>
      <c r="H133" s="40"/>
      <c r="I133" s="138"/>
      <c r="J133" s="138"/>
      <c r="K133" s="40"/>
      <c r="L133" s="40"/>
      <c r="M133" s="44"/>
      <c r="N133" s="234"/>
      <c r="O133" s="84"/>
      <c r="P133" s="84"/>
      <c r="Q133" s="84"/>
      <c r="R133" s="84"/>
      <c r="S133" s="84"/>
      <c r="T133" s="84"/>
      <c r="U133" s="84"/>
      <c r="V133" s="84"/>
      <c r="W133" s="84"/>
      <c r="X133" s="84"/>
      <c r="Y133" s="85"/>
      <c r="AT133" s="18" t="s">
        <v>191</v>
      </c>
      <c r="AU133" s="18" t="s">
        <v>88</v>
      </c>
    </row>
    <row r="134" s="1" customFormat="1">
      <c r="B134" s="39"/>
      <c r="C134" s="40"/>
      <c r="D134" s="232" t="s">
        <v>193</v>
      </c>
      <c r="E134" s="40"/>
      <c r="F134" s="235" t="s">
        <v>342</v>
      </c>
      <c r="G134" s="40"/>
      <c r="H134" s="40"/>
      <c r="I134" s="138"/>
      <c r="J134" s="138"/>
      <c r="K134" s="40"/>
      <c r="L134" s="40"/>
      <c r="M134" s="44"/>
      <c r="N134" s="234"/>
      <c r="O134" s="84"/>
      <c r="P134" s="84"/>
      <c r="Q134" s="84"/>
      <c r="R134" s="84"/>
      <c r="S134" s="84"/>
      <c r="T134" s="84"/>
      <c r="U134" s="84"/>
      <c r="V134" s="84"/>
      <c r="W134" s="84"/>
      <c r="X134" s="84"/>
      <c r="Y134" s="85"/>
      <c r="AT134" s="18" t="s">
        <v>193</v>
      </c>
      <c r="AU134" s="18" t="s">
        <v>88</v>
      </c>
    </row>
    <row r="135" s="12" customFormat="1">
      <c r="B135" s="236"/>
      <c r="C135" s="237"/>
      <c r="D135" s="232" t="s">
        <v>195</v>
      </c>
      <c r="E135" s="238" t="s">
        <v>20</v>
      </c>
      <c r="F135" s="239" t="s">
        <v>545</v>
      </c>
      <c r="G135" s="237"/>
      <c r="H135" s="240">
        <v>1</v>
      </c>
      <c r="I135" s="241"/>
      <c r="J135" s="241"/>
      <c r="K135" s="237"/>
      <c r="L135" s="237"/>
      <c r="M135" s="242"/>
      <c r="N135" s="243"/>
      <c r="O135" s="244"/>
      <c r="P135" s="244"/>
      <c r="Q135" s="244"/>
      <c r="R135" s="244"/>
      <c r="S135" s="244"/>
      <c r="T135" s="244"/>
      <c r="U135" s="244"/>
      <c r="V135" s="244"/>
      <c r="W135" s="244"/>
      <c r="X135" s="244"/>
      <c r="Y135" s="245"/>
      <c r="AT135" s="246" t="s">
        <v>195</v>
      </c>
      <c r="AU135" s="246" t="s">
        <v>88</v>
      </c>
      <c r="AV135" s="12" t="s">
        <v>88</v>
      </c>
      <c r="AW135" s="12" t="s">
        <v>5</v>
      </c>
      <c r="AX135" s="12" t="s">
        <v>78</v>
      </c>
      <c r="AY135" s="246" t="s">
        <v>183</v>
      </c>
    </row>
    <row r="136" s="13" customFormat="1">
      <c r="B136" s="247"/>
      <c r="C136" s="248"/>
      <c r="D136" s="232" t="s">
        <v>195</v>
      </c>
      <c r="E136" s="249" t="s">
        <v>20</v>
      </c>
      <c r="F136" s="250" t="s">
        <v>197</v>
      </c>
      <c r="G136" s="248"/>
      <c r="H136" s="251">
        <v>1</v>
      </c>
      <c r="I136" s="252"/>
      <c r="J136" s="252"/>
      <c r="K136" s="248"/>
      <c r="L136" s="248"/>
      <c r="M136" s="253"/>
      <c r="N136" s="254"/>
      <c r="O136" s="255"/>
      <c r="P136" s="255"/>
      <c r="Q136" s="255"/>
      <c r="R136" s="255"/>
      <c r="S136" s="255"/>
      <c r="T136" s="255"/>
      <c r="U136" s="255"/>
      <c r="V136" s="255"/>
      <c r="W136" s="255"/>
      <c r="X136" s="255"/>
      <c r="Y136" s="256"/>
      <c r="AT136" s="257" t="s">
        <v>195</v>
      </c>
      <c r="AU136" s="257" t="s">
        <v>88</v>
      </c>
      <c r="AV136" s="13" t="s">
        <v>129</v>
      </c>
      <c r="AW136" s="13" t="s">
        <v>5</v>
      </c>
      <c r="AX136" s="13" t="s">
        <v>86</v>
      </c>
      <c r="AY136" s="257" t="s">
        <v>183</v>
      </c>
    </row>
    <row r="137" s="11" customFormat="1" ht="22.8" customHeight="1">
      <c r="B137" s="201"/>
      <c r="C137" s="202"/>
      <c r="D137" s="203" t="s">
        <v>77</v>
      </c>
      <c r="E137" s="216" t="s">
        <v>532</v>
      </c>
      <c r="F137" s="216" t="s">
        <v>533</v>
      </c>
      <c r="G137" s="202"/>
      <c r="H137" s="202"/>
      <c r="I137" s="205"/>
      <c r="J137" s="205"/>
      <c r="K137" s="217">
        <f>BK137</f>
        <v>0</v>
      </c>
      <c r="L137" s="202"/>
      <c r="M137" s="207"/>
      <c r="N137" s="208"/>
      <c r="O137" s="209"/>
      <c r="P137" s="209"/>
      <c r="Q137" s="210">
        <f>SUM(Q138:Q140)</f>
        <v>0</v>
      </c>
      <c r="R137" s="210">
        <f>SUM(R138:R140)</f>
        <v>0</v>
      </c>
      <c r="S137" s="209"/>
      <c r="T137" s="211">
        <f>SUM(T138:T140)</f>
        <v>0</v>
      </c>
      <c r="U137" s="209"/>
      <c r="V137" s="211">
        <f>SUM(V138:V140)</f>
        <v>0</v>
      </c>
      <c r="W137" s="209"/>
      <c r="X137" s="211">
        <f>SUM(X138:X140)</f>
        <v>0</v>
      </c>
      <c r="Y137" s="212"/>
      <c r="AR137" s="213" t="s">
        <v>86</v>
      </c>
      <c r="AT137" s="214" t="s">
        <v>77</v>
      </c>
      <c r="AU137" s="214" t="s">
        <v>86</v>
      </c>
      <c r="AY137" s="213" t="s">
        <v>183</v>
      </c>
      <c r="BK137" s="215">
        <f>SUM(BK138:BK140)</f>
        <v>0</v>
      </c>
    </row>
    <row r="138" s="1" customFormat="1" ht="24" customHeight="1">
      <c r="B138" s="39"/>
      <c r="C138" s="218" t="s">
        <v>258</v>
      </c>
      <c r="D138" s="218" t="s">
        <v>185</v>
      </c>
      <c r="E138" s="219" t="s">
        <v>630</v>
      </c>
      <c r="F138" s="220" t="s">
        <v>631</v>
      </c>
      <c r="G138" s="221" t="s">
        <v>416</v>
      </c>
      <c r="H138" s="222">
        <v>0.0060000000000000001</v>
      </c>
      <c r="I138" s="223"/>
      <c r="J138" s="223"/>
      <c r="K138" s="224">
        <f>ROUND(P138*H138,2)</f>
        <v>0</v>
      </c>
      <c r="L138" s="220" t="s">
        <v>189</v>
      </c>
      <c r="M138" s="44"/>
      <c r="N138" s="225" t="s">
        <v>20</v>
      </c>
      <c r="O138" s="226" t="s">
        <v>47</v>
      </c>
      <c r="P138" s="227">
        <f>I138+J138</f>
        <v>0</v>
      </c>
      <c r="Q138" s="227">
        <f>ROUND(I138*H138,2)</f>
        <v>0</v>
      </c>
      <c r="R138" s="227">
        <f>ROUND(J138*H138,2)</f>
        <v>0</v>
      </c>
      <c r="S138" s="84"/>
      <c r="T138" s="228">
        <f>S138*H138</f>
        <v>0</v>
      </c>
      <c r="U138" s="228">
        <v>0</v>
      </c>
      <c r="V138" s="228">
        <f>U138*H138</f>
        <v>0</v>
      </c>
      <c r="W138" s="228">
        <v>0</v>
      </c>
      <c r="X138" s="228">
        <f>W138*H138</f>
        <v>0</v>
      </c>
      <c r="Y138" s="229" t="s">
        <v>20</v>
      </c>
      <c r="AR138" s="230" t="s">
        <v>129</v>
      </c>
      <c r="AT138" s="230" t="s">
        <v>185</v>
      </c>
      <c r="AU138" s="230" t="s">
        <v>88</v>
      </c>
      <c r="AY138" s="18" t="s">
        <v>183</v>
      </c>
      <c r="BE138" s="231">
        <f>IF(O138="základní",K138,0)</f>
        <v>0</v>
      </c>
      <c r="BF138" s="231">
        <f>IF(O138="snížená",K138,0)</f>
        <v>0</v>
      </c>
      <c r="BG138" s="231">
        <f>IF(O138="zákl. přenesená",K138,0)</f>
        <v>0</v>
      </c>
      <c r="BH138" s="231">
        <f>IF(O138="sníž. přenesená",K138,0)</f>
        <v>0</v>
      </c>
      <c r="BI138" s="231">
        <f>IF(O138="nulová",K138,0)</f>
        <v>0</v>
      </c>
      <c r="BJ138" s="18" t="s">
        <v>86</v>
      </c>
      <c r="BK138" s="231">
        <f>ROUND(P138*H138,2)</f>
        <v>0</v>
      </c>
      <c r="BL138" s="18" t="s">
        <v>129</v>
      </c>
      <c r="BM138" s="230" t="s">
        <v>946</v>
      </c>
    </row>
    <row r="139" s="1" customFormat="1">
      <c r="B139" s="39"/>
      <c r="C139" s="40"/>
      <c r="D139" s="232" t="s">
        <v>191</v>
      </c>
      <c r="E139" s="40"/>
      <c r="F139" s="233" t="s">
        <v>633</v>
      </c>
      <c r="G139" s="40"/>
      <c r="H139" s="40"/>
      <c r="I139" s="138"/>
      <c r="J139" s="138"/>
      <c r="K139" s="40"/>
      <c r="L139" s="40"/>
      <c r="M139" s="44"/>
      <c r="N139" s="234"/>
      <c r="O139" s="84"/>
      <c r="P139" s="84"/>
      <c r="Q139" s="84"/>
      <c r="R139" s="84"/>
      <c r="S139" s="84"/>
      <c r="T139" s="84"/>
      <c r="U139" s="84"/>
      <c r="V139" s="84"/>
      <c r="W139" s="84"/>
      <c r="X139" s="84"/>
      <c r="Y139" s="85"/>
      <c r="AT139" s="18" t="s">
        <v>191</v>
      </c>
      <c r="AU139" s="18" t="s">
        <v>88</v>
      </c>
    </row>
    <row r="140" s="1" customFormat="1">
      <c r="B140" s="39"/>
      <c r="C140" s="40"/>
      <c r="D140" s="232" t="s">
        <v>193</v>
      </c>
      <c r="E140" s="40"/>
      <c r="F140" s="235" t="s">
        <v>634</v>
      </c>
      <c r="G140" s="40"/>
      <c r="H140" s="40"/>
      <c r="I140" s="138"/>
      <c r="J140" s="138"/>
      <c r="K140" s="40"/>
      <c r="L140" s="40"/>
      <c r="M140" s="44"/>
      <c r="N140" s="295"/>
      <c r="O140" s="296"/>
      <c r="P140" s="296"/>
      <c r="Q140" s="296"/>
      <c r="R140" s="296"/>
      <c r="S140" s="296"/>
      <c r="T140" s="296"/>
      <c r="U140" s="296"/>
      <c r="V140" s="296"/>
      <c r="W140" s="296"/>
      <c r="X140" s="296"/>
      <c r="Y140" s="297"/>
      <c r="AT140" s="18" t="s">
        <v>193</v>
      </c>
      <c r="AU140" s="18" t="s">
        <v>88</v>
      </c>
    </row>
    <row r="141" s="1" customFormat="1" ht="6.96" customHeight="1">
      <c r="B141" s="59"/>
      <c r="C141" s="60"/>
      <c r="D141" s="60"/>
      <c r="E141" s="60"/>
      <c r="F141" s="60"/>
      <c r="G141" s="60"/>
      <c r="H141" s="60"/>
      <c r="I141" s="165"/>
      <c r="J141" s="165"/>
      <c r="K141" s="60"/>
      <c r="L141" s="60"/>
      <c r="M141" s="44"/>
    </row>
  </sheetData>
  <sheetProtection sheet="1" autoFilter="0" formatColumns="0" formatRows="0" objects="1" scenarios="1" spinCount="100000" saltValue="nzAQi6I5b0835cI7rJ9/fizM7w6Kwp0R3BPLrgLO1l8d8VktH8+PozJL8XCnxbayQVvJiCEZ8X8ngJ/d/xT/Iw==" hashValue="YKadSVz/ufcxkukKJwbtKC3NQl7uFietn9MepQ0tDSeb8Y91cfS1mbe1hF6v9tI1pDzUx8gure+LRdmVYBudxw==" algorithmName="SHA-512" password="CC35"/>
  <autoFilter ref="C83:L140"/>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106</v>
      </c>
      <c r="AZ2" s="130" t="s">
        <v>119</v>
      </c>
      <c r="BA2" s="130" t="s">
        <v>20</v>
      </c>
      <c r="BB2" s="130" t="s">
        <v>20</v>
      </c>
      <c r="BC2" s="130" t="s">
        <v>947</v>
      </c>
      <c r="BD2" s="130" t="s">
        <v>88</v>
      </c>
    </row>
    <row r="3" ht="6.96" customHeight="1">
      <c r="B3" s="131"/>
      <c r="C3" s="132"/>
      <c r="D3" s="132"/>
      <c r="E3" s="132"/>
      <c r="F3" s="132"/>
      <c r="G3" s="132"/>
      <c r="H3" s="132"/>
      <c r="I3" s="133"/>
      <c r="J3" s="133"/>
      <c r="K3" s="132"/>
      <c r="L3" s="132"/>
      <c r="M3" s="21"/>
      <c r="AT3" s="18" t="s">
        <v>88</v>
      </c>
      <c r="AZ3" s="130" t="s">
        <v>824</v>
      </c>
      <c r="BA3" s="130" t="s">
        <v>20</v>
      </c>
      <c r="BB3" s="130" t="s">
        <v>20</v>
      </c>
      <c r="BC3" s="130" t="s">
        <v>948</v>
      </c>
      <c r="BD3" s="130" t="s">
        <v>88</v>
      </c>
    </row>
    <row r="4" ht="24.96" customHeight="1">
      <c r="B4" s="21"/>
      <c r="D4" s="134" t="s">
        <v>123</v>
      </c>
      <c r="M4" s="21"/>
      <c r="N4" s="135" t="s">
        <v>11</v>
      </c>
      <c r="AT4" s="18" t="s">
        <v>4</v>
      </c>
      <c r="AZ4" s="130" t="s">
        <v>121</v>
      </c>
      <c r="BA4" s="130" t="s">
        <v>20</v>
      </c>
      <c r="BB4" s="130" t="s">
        <v>20</v>
      </c>
      <c r="BC4" s="130" t="s">
        <v>221</v>
      </c>
      <c r="BD4" s="130" t="s">
        <v>88</v>
      </c>
    </row>
    <row r="5" ht="6.96" customHeight="1">
      <c r="B5" s="21"/>
      <c r="M5" s="21"/>
      <c r="AZ5" s="130" t="s">
        <v>124</v>
      </c>
      <c r="BA5" s="130" t="s">
        <v>20</v>
      </c>
      <c r="BB5" s="130" t="s">
        <v>20</v>
      </c>
      <c r="BC5" s="130" t="s">
        <v>86</v>
      </c>
      <c r="BD5" s="130" t="s">
        <v>88</v>
      </c>
    </row>
    <row r="6" ht="12" customHeight="1">
      <c r="B6" s="21"/>
      <c r="D6" s="136" t="s">
        <v>17</v>
      </c>
      <c r="M6" s="21"/>
      <c r="AZ6" s="130" t="s">
        <v>126</v>
      </c>
      <c r="BA6" s="130" t="s">
        <v>20</v>
      </c>
      <c r="BB6" s="130" t="s">
        <v>20</v>
      </c>
      <c r="BC6" s="130" t="s">
        <v>86</v>
      </c>
      <c r="BD6" s="130" t="s">
        <v>88</v>
      </c>
    </row>
    <row r="7" ht="16.5" customHeight="1">
      <c r="B7" s="21"/>
      <c r="E7" s="137" t="str">
        <f>'Rekapitulace stavby'!K6</f>
        <v>Trnávka,Trnava u Zlína, dílčí úpravy toku</v>
      </c>
      <c r="F7" s="136"/>
      <c r="G7" s="136"/>
      <c r="H7" s="136"/>
      <c r="M7" s="21"/>
      <c r="AZ7" s="130" t="s">
        <v>128</v>
      </c>
      <c r="BA7" s="130" t="s">
        <v>20</v>
      </c>
      <c r="BB7" s="130" t="s">
        <v>20</v>
      </c>
      <c r="BC7" s="130" t="s">
        <v>88</v>
      </c>
      <c r="BD7" s="130" t="s">
        <v>88</v>
      </c>
    </row>
    <row r="8" s="1" customFormat="1" ht="12" customHeight="1">
      <c r="B8" s="44"/>
      <c r="D8" s="136" t="s">
        <v>132</v>
      </c>
      <c r="I8" s="138"/>
      <c r="J8" s="138"/>
      <c r="M8" s="44"/>
      <c r="AZ8" s="130" t="s">
        <v>130</v>
      </c>
      <c r="BA8" s="130" t="s">
        <v>20</v>
      </c>
      <c r="BB8" s="130" t="s">
        <v>20</v>
      </c>
      <c r="BC8" s="130" t="s">
        <v>949</v>
      </c>
      <c r="BD8" s="130" t="s">
        <v>88</v>
      </c>
    </row>
    <row r="9" s="1" customFormat="1" ht="36.96" customHeight="1">
      <c r="B9" s="44"/>
      <c r="E9" s="139" t="s">
        <v>950</v>
      </c>
      <c r="F9" s="1"/>
      <c r="G9" s="1"/>
      <c r="H9" s="1"/>
      <c r="I9" s="138"/>
      <c r="J9" s="138"/>
      <c r="M9" s="44"/>
      <c r="AZ9" s="130" t="s">
        <v>133</v>
      </c>
      <c r="BA9" s="130" t="s">
        <v>20</v>
      </c>
      <c r="BB9" s="130" t="s">
        <v>20</v>
      </c>
      <c r="BC9" s="130" t="s">
        <v>951</v>
      </c>
      <c r="BD9" s="130" t="s">
        <v>88</v>
      </c>
    </row>
    <row r="10" s="1" customFormat="1">
      <c r="B10" s="44"/>
      <c r="I10" s="138"/>
      <c r="J10" s="138"/>
      <c r="M10" s="44"/>
      <c r="AZ10" s="130" t="s">
        <v>136</v>
      </c>
      <c r="BA10" s="130" t="s">
        <v>20</v>
      </c>
      <c r="BB10" s="130" t="s">
        <v>20</v>
      </c>
      <c r="BC10" s="130" t="s">
        <v>952</v>
      </c>
      <c r="BD10" s="130" t="s">
        <v>88</v>
      </c>
    </row>
    <row r="11" s="1" customFormat="1" ht="12" customHeight="1">
      <c r="B11" s="44"/>
      <c r="D11" s="136" t="s">
        <v>19</v>
      </c>
      <c r="F11" s="140" t="s">
        <v>20</v>
      </c>
      <c r="I11" s="141" t="s">
        <v>21</v>
      </c>
      <c r="J11" s="142" t="s">
        <v>20</v>
      </c>
      <c r="M11" s="44"/>
      <c r="AZ11" s="130" t="s">
        <v>138</v>
      </c>
      <c r="BA11" s="130" t="s">
        <v>20</v>
      </c>
      <c r="BB11" s="130" t="s">
        <v>20</v>
      </c>
      <c r="BC11" s="130" t="s">
        <v>953</v>
      </c>
      <c r="BD11" s="130" t="s">
        <v>88</v>
      </c>
    </row>
    <row r="12" s="1" customFormat="1" ht="12" customHeight="1">
      <c r="B12" s="44"/>
      <c r="D12" s="136" t="s">
        <v>22</v>
      </c>
      <c r="F12" s="140" t="s">
        <v>23</v>
      </c>
      <c r="I12" s="141" t="s">
        <v>24</v>
      </c>
      <c r="J12" s="143" t="str">
        <f>'Rekapitulace stavby'!AN8</f>
        <v>16. 9. 2019</v>
      </c>
      <c r="M12" s="44"/>
      <c r="AZ12" s="130" t="s">
        <v>140</v>
      </c>
      <c r="BA12" s="130" t="s">
        <v>20</v>
      </c>
      <c r="BB12" s="130" t="s">
        <v>20</v>
      </c>
      <c r="BC12" s="130" t="s">
        <v>954</v>
      </c>
      <c r="BD12" s="130" t="s">
        <v>88</v>
      </c>
    </row>
    <row r="13" s="1" customFormat="1" ht="10.8" customHeight="1">
      <c r="B13" s="44"/>
      <c r="I13" s="138"/>
      <c r="J13" s="138"/>
      <c r="M13" s="44"/>
      <c r="AZ13" s="130" t="s">
        <v>142</v>
      </c>
      <c r="BA13" s="130" t="s">
        <v>20</v>
      </c>
      <c r="BB13" s="130" t="s">
        <v>20</v>
      </c>
      <c r="BC13" s="130" t="s">
        <v>834</v>
      </c>
      <c r="BD13" s="130" t="s">
        <v>88</v>
      </c>
    </row>
    <row r="14" s="1" customFormat="1" ht="12" customHeight="1">
      <c r="B14" s="44"/>
      <c r="D14" s="136" t="s">
        <v>26</v>
      </c>
      <c r="I14" s="141" t="s">
        <v>27</v>
      </c>
      <c r="J14" s="142" t="s">
        <v>28</v>
      </c>
      <c r="M14" s="44"/>
      <c r="AZ14" s="130" t="s">
        <v>144</v>
      </c>
      <c r="BA14" s="130" t="s">
        <v>20</v>
      </c>
      <c r="BB14" s="130" t="s">
        <v>20</v>
      </c>
      <c r="BC14" s="130" t="s">
        <v>955</v>
      </c>
      <c r="BD14" s="130" t="s">
        <v>88</v>
      </c>
    </row>
    <row r="15" s="1" customFormat="1" ht="18" customHeight="1">
      <c r="B15" s="44"/>
      <c r="E15" s="140" t="s">
        <v>29</v>
      </c>
      <c r="I15" s="141" t="s">
        <v>30</v>
      </c>
      <c r="J15" s="142" t="s">
        <v>31</v>
      </c>
      <c r="M15" s="44"/>
      <c r="AZ15" s="130" t="s">
        <v>146</v>
      </c>
      <c r="BA15" s="130" t="s">
        <v>20</v>
      </c>
      <c r="BB15" s="130" t="s">
        <v>20</v>
      </c>
      <c r="BC15" s="130" t="s">
        <v>956</v>
      </c>
      <c r="BD15" s="130" t="s">
        <v>88</v>
      </c>
    </row>
    <row r="16" s="1" customFormat="1" ht="6.96" customHeight="1">
      <c r="B16" s="44"/>
      <c r="I16" s="138"/>
      <c r="J16" s="138"/>
      <c r="M16" s="44"/>
      <c r="AZ16" s="130" t="s">
        <v>148</v>
      </c>
      <c r="BA16" s="130" t="s">
        <v>20</v>
      </c>
      <c r="BB16" s="130" t="s">
        <v>20</v>
      </c>
      <c r="BC16" s="130" t="s">
        <v>957</v>
      </c>
      <c r="BD16" s="130" t="s">
        <v>88</v>
      </c>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51" customHeight="1">
      <c r="B27" s="144"/>
      <c r="E27" s="145" t="s">
        <v>41</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ROUND(K86,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ROUND((SUM(BE86:BE396)),  2)</f>
        <v>0</v>
      </c>
      <c r="I35" s="154">
        <v>0.20999999999999999</v>
      </c>
      <c r="J35" s="138"/>
      <c r="K35" s="148">
        <f>ROUND(((SUM(BE86:BE396))*I35),  2)</f>
        <v>0</v>
      </c>
      <c r="M35" s="44"/>
    </row>
    <row r="36" s="1" customFormat="1" ht="14.4" customHeight="1">
      <c r="B36" s="44"/>
      <c r="E36" s="136" t="s">
        <v>48</v>
      </c>
      <c r="F36" s="148">
        <f>ROUND((SUM(BF86:BF396)),  2)</f>
        <v>0</v>
      </c>
      <c r="I36" s="154">
        <v>0.14999999999999999</v>
      </c>
      <c r="J36" s="138"/>
      <c r="K36" s="148">
        <f>ROUND(((SUM(BF86:BF396))*I36),  2)</f>
        <v>0</v>
      </c>
      <c r="M36" s="44"/>
    </row>
    <row r="37" hidden="1" s="1" customFormat="1" ht="14.4" customHeight="1">
      <c r="B37" s="44"/>
      <c r="E37" s="136" t="s">
        <v>49</v>
      </c>
      <c r="F37" s="148">
        <f>ROUND((SUM(BG86:BG396)),  2)</f>
        <v>0</v>
      </c>
      <c r="I37" s="154">
        <v>0.20999999999999999</v>
      </c>
      <c r="J37" s="138"/>
      <c r="K37" s="148">
        <f>0</f>
        <v>0</v>
      </c>
      <c r="M37" s="44"/>
    </row>
    <row r="38" hidden="1" s="1" customFormat="1" ht="14.4" customHeight="1">
      <c r="B38" s="44"/>
      <c r="E38" s="136" t="s">
        <v>50</v>
      </c>
      <c r="F38" s="148">
        <f>ROUND((SUM(BH86:BH396)),  2)</f>
        <v>0</v>
      </c>
      <c r="I38" s="154">
        <v>0.14999999999999999</v>
      </c>
      <c r="J38" s="138"/>
      <c r="K38" s="148">
        <f>0</f>
        <v>0</v>
      </c>
      <c r="M38" s="44"/>
    </row>
    <row r="39" hidden="1" s="1" customFormat="1" ht="14.4" customHeight="1">
      <c r="B39" s="44"/>
      <c r="E39" s="136" t="s">
        <v>51</v>
      </c>
      <c r="F39" s="148">
        <f>ROUND((SUM(BI86:BI396)),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18030-33XT-DM-SO04 - Dílčí úpravy toku - SO 04</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Q86</f>
        <v>0</v>
      </c>
      <c r="J61" s="176">
        <f>R86</f>
        <v>0</v>
      </c>
      <c r="K61" s="102">
        <f>K86</f>
        <v>0</v>
      </c>
      <c r="L61" s="40"/>
      <c r="M61" s="44"/>
      <c r="AU61" s="18" t="s">
        <v>157</v>
      </c>
    </row>
    <row r="62" s="8" customFormat="1" ht="24.96" customHeight="1">
      <c r="B62" s="177"/>
      <c r="C62" s="178"/>
      <c r="D62" s="179" t="s">
        <v>158</v>
      </c>
      <c r="E62" s="180"/>
      <c r="F62" s="180"/>
      <c r="G62" s="180"/>
      <c r="H62" s="180"/>
      <c r="I62" s="181">
        <f>Q87</f>
        <v>0</v>
      </c>
      <c r="J62" s="181">
        <f>R87</f>
        <v>0</v>
      </c>
      <c r="K62" s="182">
        <f>K87</f>
        <v>0</v>
      </c>
      <c r="L62" s="178"/>
      <c r="M62" s="183"/>
    </row>
    <row r="63" s="9" customFormat="1" ht="19.92" customHeight="1">
      <c r="B63" s="184"/>
      <c r="C63" s="185"/>
      <c r="D63" s="186" t="s">
        <v>159</v>
      </c>
      <c r="E63" s="187"/>
      <c r="F63" s="187"/>
      <c r="G63" s="187"/>
      <c r="H63" s="187"/>
      <c r="I63" s="188">
        <f>Q88</f>
        <v>0</v>
      </c>
      <c r="J63" s="188">
        <f>R88</f>
        <v>0</v>
      </c>
      <c r="K63" s="189">
        <f>K88</f>
        <v>0</v>
      </c>
      <c r="L63" s="185"/>
      <c r="M63" s="190"/>
    </row>
    <row r="64" s="9" customFormat="1" ht="19.92" customHeight="1">
      <c r="B64" s="184"/>
      <c r="C64" s="185"/>
      <c r="D64" s="186" t="s">
        <v>160</v>
      </c>
      <c r="E64" s="187"/>
      <c r="F64" s="187"/>
      <c r="G64" s="187"/>
      <c r="H64" s="187"/>
      <c r="I64" s="188">
        <f>Q331</f>
        <v>0</v>
      </c>
      <c r="J64" s="188">
        <f>R331</f>
        <v>0</v>
      </c>
      <c r="K64" s="189">
        <f>K331</f>
        <v>0</v>
      </c>
      <c r="L64" s="185"/>
      <c r="M64" s="190"/>
    </row>
    <row r="65" s="9" customFormat="1" ht="19.92" customHeight="1">
      <c r="B65" s="184"/>
      <c r="C65" s="185"/>
      <c r="D65" s="186" t="s">
        <v>161</v>
      </c>
      <c r="E65" s="187"/>
      <c r="F65" s="187"/>
      <c r="G65" s="187"/>
      <c r="H65" s="187"/>
      <c r="I65" s="188">
        <f>Q378</f>
        <v>0</v>
      </c>
      <c r="J65" s="188">
        <f>R378</f>
        <v>0</v>
      </c>
      <c r="K65" s="189">
        <f>K378</f>
        <v>0</v>
      </c>
      <c r="L65" s="185"/>
      <c r="M65" s="190"/>
    </row>
    <row r="66" s="9" customFormat="1" ht="19.92" customHeight="1">
      <c r="B66" s="184"/>
      <c r="C66" s="185"/>
      <c r="D66" s="186" t="s">
        <v>162</v>
      </c>
      <c r="E66" s="187"/>
      <c r="F66" s="187"/>
      <c r="G66" s="187"/>
      <c r="H66" s="187"/>
      <c r="I66" s="188">
        <f>Q393</f>
        <v>0</v>
      </c>
      <c r="J66" s="188">
        <f>R393</f>
        <v>0</v>
      </c>
      <c r="K66" s="189">
        <f>K393</f>
        <v>0</v>
      </c>
      <c r="L66" s="185"/>
      <c r="M66" s="190"/>
    </row>
    <row r="67" s="1" customFormat="1" ht="21.84" customHeight="1">
      <c r="B67" s="39"/>
      <c r="C67" s="40"/>
      <c r="D67" s="40"/>
      <c r="E67" s="40"/>
      <c r="F67" s="40"/>
      <c r="G67" s="40"/>
      <c r="H67" s="40"/>
      <c r="I67" s="138"/>
      <c r="J67" s="138"/>
      <c r="K67" s="40"/>
      <c r="L67" s="40"/>
      <c r="M67" s="44"/>
    </row>
    <row r="68" s="1" customFormat="1" ht="6.96" customHeight="1">
      <c r="B68" s="59"/>
      <c r="C68" s="60"/>
      <c r="D68" s="60"/>
      <c r="E68" s="60"/>
      <c r="F68" s="60"/>
      <c r="G68" s="60"/>
      <c r="H68" s="60"/>
      <c r="I68" s="165"/>
      <c r="J68" s="165"/>
      <c r="K68" s="60"/>
      <c r="L68" s="60"/>
      <c r="M68" s="44"/>
    </row>
    <row r="72" s="1" customFormat="1" ht="6.96" customHeight="1">
      <c r="B72" s="61"/>
      <c r="C72" s="62"/>
      <c r="D72" s="62"/>
      <c r="E72" s="62"/>
      <c r="F72" s="62"/>
      <c r="G72" s="62"/>
      <c r="H72" s="62"/>
      <c r="I72" s="168"/>
      <c r="J72" s="168"/>
      <c r="K72" s="62"/>
      <c r="L72" s="62"/>
      <c r="M72" s="44"/>
    </row>
    <row r="73" s="1" customFormat="1" ht="24.96" customHeight="1">
      <c r="B73" s="39"/>
      <c r="C73" s="24" t="s">
        <v>163</v>
      </c>
      <c r="D73" s="40"/>
      <c r="E73" s="40"/>
      <c r="F73" s="40"/>
      <c r="G73" s="40"/>
      <c r="H73" s="40"/>
      <c r="I73" s="138"/>
      <c r="J73" s="138"/>
      <c r="K73" s="40"/>
      <c r="L73" s="40"/>
      <c r="M73" s="44"/>
    </row>
    <row r="74" s="1" customFormat="1" ht="6.96" customHeight="1">
      <c r="B74" s="39"/>
      <c r="C74" s="40"/>
      <c r="D74" s="40"/>
      <c r="E74" s="40"/>
      <c r="F74" s="40"/>
      <c r="G74" s="40"/>
      <c r="H74" s="40"/>
      <c r="I74" s="138"/>
      <c r="J74" s="138"/>
      <c r="K74" s="40"/>
      <c r="L74" s="40"/>
      <c r="M74" s="44"/>
    </row>
    <row r="75" s="1" customFormat="1" ht="12" customHeight="1">
      <c r="B75" s="39"/>
      <c r="C75" s="33" t="s">
        <v>17</v>
      </c>
      <c r="D75" s="40"/>
      <c r="E75" s="40"/>
      <c r="F75" s="40"/>
      <c r="G75" s="40"/>
      <c r="H75" s="40"/>
      <c r="I75" s="138"/>
      <c r="J75" s="138"/>
      <c r="K75" s="40"/>
      <c r="L75" s="40"/>
      <c r="M75" s="44"/>
    </row>
    <row r="76" s="1" customFormat="1" ht="16.5" customHeight="1">
      <c r="B76" s="39"/>
      <c r="C76" s="40"/>
      <c r="D76" s="40"/>
      <c r="E76" s="169" t="str">
        <f>E7</f>
        <v>Trnávka,Trnava u Zlína, dílčí úpravy toku</v>
      </c>
      <c r="F76" s="33"/>
      <c r="G76" s="33"/>
      <c r="H76" s="33"/>
      <c r="I76" s="138"/>
      <c r="J76" s="138"/>
      <c r="K76" s="40"/>
      <c r="L76" s="40"/>
      <c r="M76" s="44"/>
    </row>
    <row r="77" s="1" customFormat="1" ht="12" customHeight="1">
      <c r="B77" s="39"/>
      <c r="C77" s="33" t="s">
        <v>132</v>
      </c>
      <c r="D77" s="40"/>
      <c r="E77" s="40"/>
      <c r="F77" s="40"/>
      <c r="G77" s="40"/>
      <c r="H77" s="40"/>
      <c r="I77" s="138"/>
      <c r="J77" s="138"/>
      <c r="K77" s="40"/>
      <c r="L77" s="40"/>
      <c r="M77" s="44"/>
    </row>
    <row r="78" s="1" customFormat="1" ht="16.5" customHeight="1">
      <c r="B78" s="39"/>
      <c r="C78" s="40"/>
      <c r="D78" s="40"/>
      <c r="E78" s="69" t="str">
        <f>E9</f>
        <v>18030-33XT-DM-SO04 - Dílčí úpravy toku - SO 04</v>
      </c>
      <c r="F78" s="40"/>
      <c r="G78" s="40"/>
      <c r="H78" s="40"/>
      <c r="I78" s="138"/>
      <c r="J78" s="138"/>
      <c r="K78" s="40"/>
      <c r="L78" s="40"/>
      <c r="M78" s="44"/>
    </row>
    <row r="79" s="1" customFormat="1" ht="6.96" customHeight="1">
      <c r="B79" s="39"/>
      <c r="C79" s="40"/>
      <c r="D79" s="40"/>
      <c r="E79" s="40"/>
      <c r="F79" s="40"/>
      <c r="G79" s="40"/>
      <c r="H79" s="40"/>
      <c r="I79" s="138"/>
      <c r="J79" s="138"/>
      <c r="K79" s="40"/>
      <c r="L79" s="40"/>
      <c r="M79" s="44"/>
    </row>
    <row r="80" s="1" customFormat="1" ht="12" customHeight="1">
      <c r="B80" s="39"/>
      <c r="C80" s="33" t="s">
        <v>22</v>
      </c>
      <c r="D80" s="40"/>
      <c r="E80" s="40"/>
      <c r="F80" s="28" t="str">
        <f>F12</f>
        <v>k.ú. Trnava u Zlína</v>
      </c>
      <c r="G80" s="40"/>
      <c r="H80" s="40"/>
      <c r="I80" s="141" t="s">
        <v>24</v>
      </c>
      <c r="J80" s="143" t="str">
        <f>IF(J12="","",J12)</f>
        <v>16. 9. 2019</v>
      </c>
      <c r="K80" s="40"/>
      <c r="L80" s="40"/>
      <c r="M80" s="44"/>
    </row>
    <row r="81" s="1" customFormat="1" ht="6.96" customHeight="1">
      <c r="B81" s="39"/>
      <c r="C81" s="40"/>
      <c r="D81" s="40"/>
      <c r="E81" s="40"/>
      <c r="F81" s="40"/>
      <c r="G81" s="40"/>
      <c r="H81" s="40"/>
      <c r="I81" s="138"/>
      <c r="J81" s="138"/>
      <c r="K81" s="40"/>
      <c r="L81" s="40"/>
      <c r="M81" s="44"/>
    </row>
    <row r="82" s="1" customFormat="1" ht="27.9" customHeight="1">
      <c r="B82" s="39"/>
      <c r="C82" s="33" t="s">
        <v>26</v>
      </c>
      <c r="D82" s="40"/>
      <c r="E82" s="40"/>
      <c r="F82" s="28" t="str">
        <f>E15</f>
        <v>Povodí Moravy, s.p.</v>
      </c>
      <c r="G82" s="40"/>
      <c r="H82" s="40"/>
      <c r="I82" s="141" t="s">
        <v>34</v>
      </c>
      <c r="J82" s="170" t="str">
        <f>E21</f>
        <v>Regioprojekt Brno, s.r.o</v>
      </c>
      <c r="K82" s="40"/>
      <c r="L82" s="40"/>
      <c r="M82" s="44"/>
    </row>
    <row r="83" s="1" customFormat="1" ht="15.15" customHeight="1">
      <c r="B83" s="39"/>
      <c r="C83" s="33" t="s">
        <v>32</v>
      </c>
      <c r="D83" s="40"/>
      <c r="E83" s="40"/>
      <c r="F83" s="28" t="str">
        <f>IF(E18="","",E18)</f>
        <v>Vyplň údaj</v>
      </c>
      <c r="G83" s="40"/>
      <c r="H83" s="40"/>
      <c r="I83" s="141" t="s">
        <v>38</v>
      </c>
      <c r="J83" s="170" t="str">
        <f>E24</f>
        <v>Ing. Michal Doubek</v>
      </c>
      <c r="K83" s="40"/>
      <c r="L83" s="40"/>
      <c r="M83" s="44"/>
    </row>
    <row r="84" s="1" customFormat="1" ht="10.32" customHeight="1">
      <c r="B84" s="39"/>
      <c r="C84" s="40"/>
      <c r="D84" s="40"/>
      <c r="E84" s="40"/>
      <c r="F84" s="40"/>
      <c r="G84" s="40"/>
      <c r="H84" s="40"/>
      <c r="I84" s="138"/>
      <c r="J84" s="138"/>
      <c r="K84" s="40"/>
      <c r="L84" s="40"/>
      <c r="M84" s="44"/>
    </row>
    <row r="85" s="10" customFormat="1" ht="29.28" customHeight="1">
      <c r="B85" s="191"/>
      <c r="C85" s="192" t="s">
        <v>164</v>
      </c>
      <c r="D85" s="193" t="s">
        <v>61</v>
      </c>
      <c r="E85" s="193" t="s">
        <v>57</v>
      </c>
      <c r="F85" s="193" t="s">
        <v>58</v>
      </c>
      <c r="G85" s="193" t="s">
        <v>165</v>
      </c>
      <c r="H85" s="193" t="s">
        <v>166</v>
      </c>
      <c r="I85" s="194" t="s">
        <v>167</v>
      </c>
      <c r="J85" s="194" t="s">
        <v>168</v>
      </c>
      <c r="K85" s="193" t="s">
        <v>156</v>
      </c>
      <c r="L85" s="195" t="s">
        <v>169</v>
      </c>
      <c r="M85" s="196"/>
      <c r="N85" s="92" t="s">
        <v>20</v>
      </c>
      <c r="O85" s="93" t="s">
        <v>46</v>
      </c>
      <c r="P85" s="93" t="s">
        <v>170</v>
      </c>
      <c r="Q85" s="93" t="s">
        <v>171</v>
      </c>
      <c r="R85" s="93" t="s">
        <v>172</v>
      </c>
      <c r="S85" s="93" t="s">
        <v>173</v>
      </c>
      <c r="T85" s="93" t="s">
        <v>174</v>
      </c>
      <c r="U85" s="93" t="s">
        <v>175</v>
      </c>
      <c r="V85" s="93" t="s">
        <v>176</v>
      </c>
      <c r="W85" s="93" t="s">
        <v>177</v>
      </c>
      <c r="X85" s="93" t="s">
        <v>178</v>
      </c>
      <c r="Y85" s="94" t="s">
        <v>179</v>
      </c>
    </row>
    <row r="86" s="1" customFormat="1" ht="22.8" customHeight="1">
      <c r="B86" s="39"/>
      <c r="C86" s="99" t="s">
        <v>180</v>
      </c>
      <c r="D86" s="40"/>
      <c r="E86" s="40"/>
      <c r="F86" s="40"/>
      <c r="G86" s="40"/>
      <c r="H86" s="40"/>
      <c r="I86" s="138"/>
      <c r="J86" s="138"/>
      <c r="K86" s="197">
        <f>BK86</f>
        <v>0</v>
      </c>
      <c r="L86" s="40"/>
      <c r="M86" s="44"/>
      <c r="N86" s="95"/>
      <c r="O86" s="96"/>
      <c r="P86" s="96"/>
      <c r="Q86" s="198">
        <f>Q87</f>
        <v>0</v>
      </c>
      <c r="R86" s="198">
        <f>R87</f>
        <v>0</v>
      </c>
      <c r="S86" s="96"/>
      <c r="T86" s="199">
        <f>T87</f>
        <v>0</v>
      </c>
      <c r="U86" s="96"/>
      <c r="V86" s="199">
        <f>V87</f>
        <v>204.39068400000002</v>
      </c>
      <c r="W86" s="96"/>
      <c r="X86" s="199">
        <f>X87</f>
        <v>25.552799999999998</v>
      </c>
      <c r="Y86" s="97"/>
      <c r="AT86" s="18" t="s">
        <v>77</v>
      </c>
      <c r="AU86" s="18" t="s">
        <v>157</v>
      </c>
      <c r="BK86" s="200">
        <f>BK87</f>
        <v>0</v>
      </c>
    </row>
    <row r="87" s="11" customFormat="1" ht="25.92" customHeight="1">
      <c r="B87" s="201"/>
      <c r="C87" s="202"/>
      <c r="D87" s="203" t="s">
        <v>77</v>
      </c>
      <c r="E87" s="204" t="s">
        <v>181</v>
      </c>
      <c r="F87" s="204" t="s">
        <v>182</v>
      </c>
      <c r="G87" s="202"/>
      <c r="H87" s="202"/>
      <c r="I87" s="205"/>
      <c r="J87" s="205"/>
      <c r="K87" s="206">
        <f>BK87</f>
        <v>0</v>
      </c>
      <c r="L87" s="202"/>
      <c r="M87" s="207"/>
      <c r="N87" s="208"/>
      <c r="O87" s="209"/>
      <c r="P87" s="209"/>
      <c r="Q87" s="210">
        <f>Q88+Q331+Q378+Q393</f>
        <v>0</v>
      </c>
      <c r="R87" s="210">
        <f>R88+R331+R378+R393</f>
        <v>0</v>
      </c>
      <c r="S87" s="209"/>
      <c r="T87" s="211">
        <f>T88+T331+T378+T393</f>
        <v>0</v>
      </c>
      <c r="U87" s="209"/>
      <c r="V87" s="211">
        <f>V88+V331+V378+V393</f>
        <v>204.39068400000002</v>
      </c>
      <c r="W87" s="209"/>
      <c r="X87" s="211">
        <f>X88+X331+X378+X393</f>
        <v>25.552799999999998</v>
      </c>
      <c r="Y87" s="212"/>
      <c r="AR87" s="213" t="s">
        <v>86</v>
      </c>
      <c r="AT87" s="214" t="s">
        <v>77</v>
      </c>
      <c r="AU87" s="214" t="s">
        <v>78</v>
      </c>
      <c r="AY87" s="213" t="s">
        <v>183</v>
      </c>
      <c r="BK87" s="215">
        <f>BK88+BK331+BK378+BK393</f>
        <v>0</v>
      </c>
    </row>
    <row r="88" s="11" customFormat="1" ht="22.8" customHeight="1">
      <c r="B88" s="201"/>
      <c r="C88" s="202"/>
      <c r="D88" s="203" t="s">
        <v>77</v>
      </c>
      <c r="E88" s="216" t="s">
        <v>86</v>
      </c>
      <c r="F88" s="216" t="s">
        <v>184</v>
      </c>
      <c r="G88" s="202"/>
      <c r="H88" s="202"/>
      <c r="I88" s="205"/>
      <c r="J88" s="205"/>
      <c r="K88" s="217">
        <f>BK88</f>
        <v>0</v>
      </c>
      <c r="L88" s="202"/>
      <c r="M88" s="207"/>
      <c r="N88" s="208"/>
      <c r="O88" s="209"/>
      <c r="P88" s="209"/>
      <c r="Q88" s="210">
        <f>SUM(Q89:Q330)</f>
        <v>0</v>
      </c>
      <c r="R88" s="210">
        <f>SUM(R89:R330)</f>
        <v>0</v>
      </c>
      <c r="S88" s="209"/>
      <c r="T88" s="211">
        <f>SUM(T89:T330)</f>
        <v>0</v>
      </c>
      <c r="U88" s="209"/>
      <c r="V88" s="211">
        <f>SUM(V89:V330)</f>
        <v>0.0018840000000000003</v>
      </c>
      <c r="W88" s="209"/>
      <c r="X88" s="211">
        <f>SUM(X89:X330)</f>
        <v>25.552799999999998</v>
      </c>
      <c r="Y88" s="212"/>
      <c r="AR88" s="213" t="s">
        <v>86</v>
      </c>
      <c r="AT88" s="214" t="s">
        <v>77</v>
      </c>
      <c r="AU88" s="214" t="s">
        <v>86</v>
      </c>
      <c r="AY88" s="213" t="s">
        <v>183</v>
      </c>
      <c r="BK88" s="215">
        <f>SUM(BK89:BK330)</f>
        <v>0</v>
      </c>
    </row>
    <row r="89" s="1" customFormat="1" ht="24" customHeight="1">
      <c r="B89" s="39"/>
      <c r="C89" s="218" t="s">
        <v>86</v>
      </c>
      <c r="D89" s="218" t="s">
        <v>185</v>
      </c>
      <c r="E89" s="219" t="s">
        <v>186</v>
      </c>
      <c r="F89" s="220" t="s">
        <v>187</v>
      </c>
      <c r="G89" s="221" t="s">
        <v>188</v>
      </c>
      <c r="H89" s="222">
        <v>0.014999999999999999</v>
      </c>
      <c r="I89" s="223"/>
      <c r="J89" s="223"/>
      <c r="K89" s="224">
        <f>ROUND(P89*H89,2)</f>
        <v>0</v>
      </c>
      <c r="L89" s="220" t="s">
        <v>189</v>
      </c>
      <c r="M89" s="44"/>
      <c r="N89" s="225" t="s">
        <v>20</v>
      </c>
      <c r="O89" s="226" t="s">
        <v>47</v>
      </c>
      <c r="P89" s="227">
        <f>I89+J89</f>
        <v>0</v>
      </c>
      <c r="Q89" s="227">
        <f>ROUND(I89*H89,2)</f>
        <v>0</v>
      </c>
      <c r="R89" s="227">
        <f>ROUND(J89*H89,2)</f>
        <v>0</v>
      </c>
      <c r="S89" s="84"/>
      <c r="T89" s="228">
        <f>S89*H89</f>
        <v>0</v>
      </c>
      <c r="U89" s="228">
        <v>0</v>
      </c>
      <c r="V89" s="228">
        <f>U89*H89</f>
        <v>0</v>
      </c>
      <c r="W89" s="228">
        <v>0</v>
      </c>
      <c r="X89" s="228">
        <f>W89*H89</f>
        <v>0</v>
      </c>
      <c r="Y89" s="229" t="s">
        <v>20</v>
      </c>
      <c r="AR89" s="230" t="s">
        <v>129</v>
      </c>
      <c r="AT89" s="230" t="s">
        <v>185</v>
      </c>
      <c r="AU89" s="230" t="s">
        <v>88</v>
      </c>
      <c r="AY89" s="18" t="s">
        <v>183</v>
      </c>
      <c r="BE89" s="231">
        <f>IF(O89="základní",K89,0)</f>
        <v>0</v>
      </c>
      <c r="BF89" s="231">
        <f>IF(O89="snížená",K89,0)</f>
        <v>0</v>
      </c>
      <c r="BG89" s="231">
        <f>IF(O89="zákl. přenesená",K89,0)</f>
        <v>0</v>
      </c>
      <c r="BH89" s="231">
        <f>IF(O89="sníž. přenesená",K89,0)</f>
        <v>0</v>
      </c>
      <c r="BI89" s="231">
        <f>IF(O89="nulová",K89,0)</f>
        <v>0</v>
      </c>
      <c r="BJ89" s="18" t="s">
        <v>86</v>
      </c>
      <c r="BK89" s="231">
        <f>ROUND(P89*H89,2)</f>
        <v>0</v>
      </c>
      <c r="BL89" s="18" t="s">
        <v>129</v>
      </c>
      <c r="BM89" s="230" t="s">
        <v>958</v>
      </c>
    </row>
    <row r="90" s="1" customFormat="1">
      <c r="B90" s="39"/>
      <c r="C90" s="40"/>
      <c r="D90" s="232" t="s">
        <v>191</v>
      </c>
      <c r="E90" s="40"/>
      <c r="F90" s="233" t="s">
        <v>192</v>
      </c>
      <c r="G90" s="40"/>
      <c r="H90" s="40"/>
      <c r="I90" s="138"/>
      <c r="J90" s="138"/>
      <c r="K90" s="40"/>
      <c r="L90" s="40"/>
      <c r="M90" s="44"/>
      <c r="N90" s="234"/>
      <c r="O90" s="84"/>
      <c r="P90" s="84"/>
      <c r="Q90" s="84"/>
      <c r="R90" s="84"/>
      <c r="S90" s="84"/>
      <c r="T90" s="84"/>
      <c r="U90" s="84"/>
      <c r="V90" s="84"/>
      <c r="W90" s="84"/>
      <c r="X90" s="84"/>
      <c r="Y90" s="85"/>
      <c r="AT90" s="18" t="s">
        <v>191</v>
      </c>
      <c r="AU90" s="18" t="s">
        <v>88</v>
      </c>
    </row>
    <row r="91" s="1" customFormat="1">
      <c r="B91" s="39"/>
      <c r="C91" s="40"/>
      <c r="D91" s="232" t="s">
        <v>193</v>
      </c>
      <c r="E91" s="40"/>
      <c r="F91" s="235" t="s">
        <v>194</v>
      </c>
      <c r="G91" s="40"/>
      <c r="H91" s="40"/>
      <c r="I91" s="138"/>
      <c r="J91" s="138"/>
      <c r="K91" s="40"/>
      <c r="L91" s="40"/>
      <c r="M91" s="44"/>
      <c r="N91" s="234"/>
      <c r="O91" s="84"/>
      <c r="P91" s="84"/>
      <c r="Q91" s="84"/>
      <c r="R91" s="84"/>
      <c r="S91" s="84"/>
      <c r="T91" s="84"/>
      <c r="U91" s="84"/>
      <c r="V91" s="84"/>
      <c r="W91" s="84"/>
      <c r="X91" s="84"/>
      <c r="Y91" s="85"/>
      <c r="AT91" s="18" t="s">
        <v>193</v>
      </c>
      <c r="AU91" s="18" t="s">
        <v>88</v>
      </c>
    </row>
    <row r="92" s="12" customFormat="1">
      <c r="B92" s="236"/>
      <c r="C92" s="237"/>
      <c r="D92" s="232" t="s">
        <v>195</v>
      </c>
      <c r="E92" s="238" t="s">
        <v>20</v>
      </c>
      <c r="F92" s="239" t="s">
        <v>839</v>
      </c>
      <c r="G92" s="237"/>
      <c r="H92" s="240">
        <v>0.014999999999999999</v>
      </c>
      <c r="I92" s="241"/>
      <c r="J92" s="241"/>
      <c r="K92" s="237"/>
      <c r="L92" s="237"/>
      <c r="M92" s="242"/>
      <c r="N92" s="243"/>
      <c r="O92" s="244"/>
      <c r="P92" s="244"/>
      <c r="Q92" s="244"/>
      <c r="R92" s="244"/>
      <c r="S92" s="244"/>
      <c r="T92" s="244"/>
      <c r="U92" s="244"/>
      <c r="V92" s="244"/>
      <c r="W92" s="244"/>
      <c r="X92" s="244"/>
      <c r="Y92" s="245"/>
      <c r="AT92" s="246" t="s">
        <v>195</v>
      </c>
      <c r="AU92" s="246" t="s">
        <v>88</v>
      </c>
      <c r="AV92" s="12" t="s">
        <v>88</v>
      </c>
      <c r="AW92" s="12" t="s">
        <v>5</v>
      </c>
      <c r="AX92" s="12" t="s">
        <v>78</v>
      </c>
      <c r="AY92" s="246" t="s">
        <v>183</v>
      </c>
    </row>
    <row r="93" s="13" customFormat="1">
      <c r="B93" s="247"/>
      <c r="C93" s="248"/>
      <c r="D93" s="232" t="s">
        <v>195</v>
      </c>
      <c r="E93" s="249" t="s">
        <v>142</v>
      </c>
      <c r="F93" s="250" t="s">
        <v>197</v>
      </c>
      <c r="G93" s="248"/>
      <c r="H93" s="251">
        <v>0.014999999999999999</v>
      </c>
      <c r="I93" s="252"/>
      <c r="J93" s="252"/>
      <c r="K93" s="248"/>
      <c r="L93" s="248"/>
      <c r="M93" s="253"/>
      <c r="N93" s="254"/>
      <c r="O93" s="255"/>
      <c r="P93" s="255"/>
      <c r="Q93" s="255"/>
      <c r="R93" s="255"/>
      <c r="S93" s="255"/>
      <c r="T93" s="255"/>
      <c r="U93" s="255"/>
      <c r="V93" s="255"/>
      <c r="W93" s="255"/>
      <c r="X93" s="255"/>
      <c r="Y93" s="256"/>
      <c r="AT93" s="257" t="s">
        <v>195</v>
      </c>
      <c r="AU93" s="257" t="s">
        <v>88</v>
      </c>
      <c r="AV93" s="13" t="s">
        <v>129</v>
      </c>
      <c r="AW93" s="13" t="s">
        <v>5</v>
      </c>
      <c r="AX93" s="13" t="s">
        <v>86</v>
      </c>
      <c r="AY93" s="257" t="s">
        <v>183</v>
      </c>
    </row>
    <row r="94" s="1" customFormat="1" ht="24" customHeight="1">
      <c r="B94" s="39"/>
      <c r="C94" s="218" t="s">
        <v>88</v>
      </c>
      <c r="D94" s="258" t="s">
        <v>185</v>
      </c>
      <c r="E94" s="219" t="s">
        <v>198</v>
      </c>
      <c r="F94" s="220" t="s">
        <v>199</v>
      </c>
      <c r="G94" s="221" t="s">
        <v>200</v>
      </c>
      <c r="H94" s="222">
        <v>6</v>
      </c>
      <c r="I94" s="223"/>
      <c r="J94" s="223"/>
      <c r="K94" s="224">
        <f>ROUND(P94*H94,2)</f>
        <v>0</v>
      </c>
      <c r="L94" s="220" t="s">
        <v>189</v>
      </c>
      <c r="M94" s="44"/>
      <c r="N94" s="225" t="s">
        <v>20</v>
      </c>
      <c r="O94" s="226" t="s">
        <v>47</v>
      </c>
      <c r="P94" s="227">
        <f>I94+J94</f>
        <v>0</v>
      </c>
      <c r="Q94" s="227">
        <f>ROUND(I94*H94,2)</f>
        <v>0</v>
      </c>
      <c r="R94" s="227">
        <f>ROUND(J94*H94,2)</f>
        <v>0</v>
      </c>
      <c r="S94" s="84"/>
      <c r="T94" s="228">
        <f>S94*H94</f>
        <v>0</v>
      </c>
      <c r="U94" s="228">
        <v>5.0000000000000002E-05</v>
      </c>
      <c r="V94" s="228">
        <f>U94*H94</f>
        <v>0.00030000000000000003</v>
      </c>
      <c r="W94" s="228">
        <v>0</v>
      </c>
      <c r="X94" s="228">
        <f>W94*H94</f>
        <v>0</v>
      </c>
      <c r="Y94" s="229" t="s">
        <v>20</v>
      </c>
      <c r="AR94" s="230" t="s">
        <v>129</v>
      </c>
      <c r="AT94" s="230" t="s">
        <v>185</v>
      </c>
      <c r="AU94" s="230" t="s">
        <v>88</v>
      </c>
      <c r="AY94" s="18" t="s">
        <v>183</v>
      </c>
      <c r="BE94" s="231">
        <f>IF(O94="základní",K94,0)</f>
        <v>0</v>
      </c>
      <c r="BF94" s="231">
        <f>IF(O94="snížená",K94,0)</f>
        <v>0</v>
      </c>
      <c r="BG94" s="231">
        <f>IF(O94="zákl. přenesená",K94,0)</f>
        <v>0</v>
      </c>
      <c r="BH94" s="231">
        <f>IF(O94="sníž. přenesená",K94,0)</f>
        <v>0</v>
      </c>
      <c r="BI94" s="231">
        <f>IF(O94="nulová",K94,0)</f>
        <v>0</v>
      </c>
      <c r="BJ94" s="18" t="s">
        <v>86</v>
      </c>
      <c r="BK94" s="231">
        <f>ROUND(P94*H94,2)</f>
        <v>0</v>
      </c>
      <c r="BL94" s="18" t="s">
        <v>129</v>
      </c>
      <c r="BM94" s="230" t="s">
        <v>201</v>
      </c>
    </row>
    <row r="95" s="1" customFormat="1">
      <c r="B95" s="39"/>
      <c r="C95" s="40"/>
      <c r="D95" s="232" t="s">
        <v>191</v>
      </c>
      <c r="E95" s="40"/>
      <c r="F95" s="233" t="s">
        <v>202</v>
      </c>
      <c r="G95" s="40"/>
      <c r="H95" s="40"/>
      <c r="I95" s="138"/>
      <c r="J95" s="138"/>
      <c r="K95" s="40"/>
      <c r="L95" s="40"/>
      <c r="M95" s="44"/>
      <c r="N95" s="234"/>
      <c r="O95" s="84"/>
      <c r="P95" s="84"/>
      <c r="Q95" s="84"/>
      <c r="R95" s="84"/>
      <c r="S95" s="84"/>
      <c r="T95" s="84"/>
      <c r="U95" s="84"/>
      <c r="V95" s="84"/>
      <c r="W95" s="84"/>
      <c r="X95" s="84"/>
      <c r="Y95" s="85"/>
      <c r="AT95" s="18" t="s">
        <v>191</v>
      </c>
      <c r="AU95" s="18" t="s">
        <v>88</v>
      </c>
    </row>
    <row r="96" s="1" customFormat="1">
      <c r="B96" s="39"/>
      <c r="C96" s="40"/>
      <c r="D96" s="232" t="s">
        <v>193</v>
      </c>
      <c r="E96" s="40"/>
      <c r="F96" s="235" t="s">
        <v>203</v>
      </c>
      <c r="G96" s="40"/>
      <c r="H96" s="40"/>
      <c r="I96" s="138"/>
      <c r="J96" s="138"/>
      <c r="K96" s="40"/>
      <c r="L96" s="40"/>
      <c r="M96" s="44"/>
      <c r="N96" s="234"/>
      <c r="O96" s="84"/>
      <c r="P96" s="84"/>
      <c r="Q96" s="84"/>
      <c r="R96" s="84"/>
      <c r="S96" s="84"/>
      <c r="T96" s="84"/>
      <c r="U96" s="84"/>
      <c r="V96" s="84"/>
      <c r="W96" s="84"/>
      <c r="X96" s="84"/>
      <c r="Y96" s="85"/>
      <c r="AT96" s="18" t="s">
        <v>193</v>
      </c>
      <c r="AU96" s="18" t="s">
        <v>88</v>
      </c>
    </row>
    <row r="97" s="12" customFormat="1">
      <c r="B97" s="236"/>
      <c r="C97" s="237"/>
      <c r="D97" s="232" t="s">
        <v>195</v>
      </c>
      <c r="E97" s="238" t="s">
        <v>20</v>
      </c>
      <c r="F97" s="239" t="s">
        <v>959</v>
      </c>
      <c r="G97" s="237"/>
      <c r="H97" s="240">
        <v>6</v>
      </c>
      <c r="I97" s="241"/>
      <c r="J97" s="241"/>
      <c r="K97" s="237"/>
      <c r="L97" s="237"/>
      <c r="M97" s="242"/>
      <c r="N97" s="243"/>
      <c r="O97" s="244"/>
      <c r="P97" s="244"/>
      <c r="Q97" s="244"/>
      <c r="R97" s="244"/>
      <c r="S97" s="244"/>
      <c r="T97" s="244"/>
      <c r="U97" s="244"/>
      <c r="V97" s="244"/>
      <c r="W97" s="244"/>
      <c r="X97" s="244"/>
      <c r="Y97" s="245"/>
      <c r="AT97" s="246" t="s">
        <v>195</v>
      </c>
      <c r="AU97" s="246" t="s">
        <v>88</v>
      </c>
      <c r="AV97" s="12" t="s">
        <v>88</v>
      </c>
      <c r="AW97" s="12" t="s">
        <v>5</v>
      </c>
      <c r="AX97" s="12" t="s">
        <v>78</v>
      </c>
      <c r="AY97" s="246" t="s">
        <v>183</v>
      </c>
    </row>
    <row r="98" s="13" customFormat="1">
      <c r="B98" s="247"/>
      <c r="C98" s="248"/>
      <c r="D98" s="232" t="s">
        <v>195</v>
      </c>
      <c r="E98" s="249" t="s">
        <v>121</v>
      </c>
      <c r="F98" s="250" t="s">
        <v>197</v>
      </c>
      <c r="G98" s="248"/>
      <c r="H98" s="251">
        <v>6</v>
      </c>
      <c r="I98" s="252"/>
      <c r="J98" s="252"/>
      <c r="K98" s="248"/>
      <c r="L98" s="248"/>
      <c r="M98" s="253"/>
      <c r="N98" s="254"/>
      <c r="O98" s="255"/>
      <c r="P98" s="255"/>
      <c r="Q98" s="255"/>
      <c r="R98" s="255"/>
      <c r="S98" s="255"/>
      <c r="T98" s="255"/>
      <c r="U98" s="255"/>
      <c r="V98" s="255"/>
      <c r="W98" s="255"/>
      <c r="X98" s="255"/>
      <c r="Y98" s="256"/>
      <c r="AT98" s="257" t="s">
        <v>195</v>
      </c>
      <c r="AU98" s="257" t="s">
        <v>88</v>
      </c>
      <c r="AV98" s="13" t="s">
        <v>129</v>
      </c>
      <c r="AW98" s="13" t="s">
        <v>5</v>
      </c>
      <c r="AX98" s="13" t="s">
        <v>86</v>
      </c>
      <c r="AY98" s="257" t="s">
        <v>183</v>
      </c>
    </row>
    <row r="99" s="1" customFormat="1" ht="24" customHeight="1">
      <c r="B99" s="39"/>
      <c r="C99" s="218" t="s">
        <v>205</v>
      </c>
      <c r="D99" s="258" t="s">
        <v>185</v>
      </c>
      <c r="E99" s="219" t="s">
        <v>206</v>
      </c>
      <c r="F99" s="220" t="s">
        <v>207</v>
      </c>
      <c r="G99" s="221" t="s">
        <v>200</v>
      </c>
      <c r="H99" s="222">
        <v>1</v>
      </c>
      <c r="I99" s="223"/>
      <c r="J99" s="223"/>
      <c r="K99" s="224">
        <f>ROUND(P99*H99,2)</f>
        <v>0</v>
      </c>
      <c r="L99" s="220" t="s">
        <v>189</v>
      </c>
      <c r="M99" s="44"/>
      <c r="N99" s="225" t="s">
        <v>20</v>
      </c>
      <c r="O99" s="226" t="s">
        <v>47</v>
      </c>
      <c r="P99" s="227">
        <f>I99+J99</f>
        <v>0</v>
      </c>
      <c r="Q99" s="227">
        <f>ROUND(I99*H99,2)</f>
        <v>0</v>
      </c>
      <c r="R99" s="227">
        <f>ROUND(J99*H99,2)</f>
        <v>0</v>
      </c>
      <c r="S99" s="84"/>
      <c r="T99" s="228">
        <f>S99*H99</f>
        <v>0</v>
      </c>
      <c r="U99" s="228">
        <v>5.0000000000000002E-05</v>
      </c>
      <c r="V99" s="228">
        <f>U99*H99</f>
        <v>5.0000000000000002E-05</v>
      </c>
      <c r="W99" s="228">
        <v>0</v>
      </c>
      <c r="X99" s="228">
        <f>W99*H99</f>
        <v>0</v>
      </c>
      <c r="Y99" s="229" t="s">
        <v>20</v>
      </c>
      <c r="AR99" s="230" t="s">
        <v>129</v>
      </c>
      <c r="AT99" s="230" t="s">
        <v>185</v>
      </c>
      <c r="AU99" s="230" t="s">
        <v>88</v>
      </c>
      <c r="AY99" s="18" t="s">
        <v>183</v>
      </c>
      <c r="BE99" s="231">
        <f>IF(O99="základní",K99,0)</f>
        <v>0</v>
      </c>
      <c r="BF99" s="231">
        <f>IF(O99="snížená",K99,0)</f>
        <v>0</v>
      </c>
      <c r="BG99" s="231">
        <f>IF(O99="zákl. přenesená",K99,0)</f>
        <v>0</v>
      </c>
      <c r="BH99" s="231">
        <f>IF(O99="sníž. přenesená",K99,0)</f>
        <v>0</v>
      </c>
      <c r="BI99" s="231">
        <f>IF(O99="nulová",K99,0)</f>
        <v>0</v>
      </c>
      <c r="BJ99" s="18" t="s">
        <v>86</v>
      </c>
      <c r="BK99" s="231">
        <f>ROUND(P99*H99,2)</f>
        <v>0</v>
      </c>
      <c r="BL99" s="18" t="s">
        <v>129</v>
      </c>
      <c r="BM99" s="230" t="s">
        <v>208</v>
      </c>
    </row>
    <row r="100" s="1" customFormat="1">
      <c r="B100" s="39"/>
      <c r="C100" s="40"/>
      <c r="D100" s="232" t="s">
        <v>191</v>
      </c>
      <c r="E100" s="40"/>
      <c r="F100" s="233" t="s">
        <v>209</v>
      </c>
      <c r="G100" s="40"/>
      <c r="H100" s="40"/>
      <c r="I100" s="138"/>
      <c r="J100" s="138"/>
      <c r="K100" s="40"/>
      <c r="L100" s="40"/>
      <c r="M100" s="44"/>
      <c r="N100" s="234"/>
      <c r="O100" s="84"/>
      <c r="P100" s="84"/>
      <c r="Q100" s="84"/>
      <c r="R100" s="84"/>
      <c r="S100" s="84"/>
      <c r="T100" s="84"/>
      <c r="U100" s="84"/>
      <c r="V100" s="84"/>
      <c r="W100" s="84"/>
      <c r="X100" s="84"/>
      <c r="Y100" s="85"/>
      <c r="AT100" s="18" t="s">
        <v>191</v>
      </c>
      <c r="AU100" s="18" t="s">
        <v>88</v>
      </c>
    </row>
    <row r="101" s="1" customFormat="1">
      <c r="B101" s="39"/>
      <c r="C101" s="40"/>
      <c r="D101" s="232" t="s">
        <v>193</v>
      </c>
      <c r="E101" s="40"/>
      <c r="F101" s="235" t="s">
        <v>203</v>
      </c>
      <c r="G101" s="40"/>
      <c r="H101" s="40"/>
      <c r="I101" s="138"/>
      <c r="J101" s="138"/>
      <c r="K101" s="40"/>
      <c r="L101" s="40"/>
      <c r="M101" s="44"/>
      <c r="N101" s="234"/>
      <c r="O101" s="84"/>
      <c r="P101" s="84"/>
      <c r="Q101" s="84"/>
      <c r="R101" s="84"/>
      <c r="S101" s="84"/>
      <c r="T101" s="84"/>
      <c r="U101" s="84"/>
      <c r="V101" s="84"/>
      <c r="W101" s="84"/>
      <c r="X101" s="84"/>
      <c r="Y101" s="85"/>
      <c r="AT101" s="18" t="s">
        <v>193</v>
      </c>
      <c r="AU101" s="18" t="s">
        <v>88</v>
      </c>
    </row>
    <row r="102" s="12" customFormat="1">
      <c r="B102" s="236"/>
      <c r="C102" s="237"/>
      <c r="D102" s="232" t="s">
        <v>195</v>
      </c>
      <c r="E102" s="238" t="s">
        <v>20</v>
      </c>
      <c r="F102" s="239" t="s">
        <v>960</v>
      </c>
      <c r="G102" s="237"/>
      <c r="H102" s="240">
        <v>1</v>
      </c>
      <c r="I102" s="241"/>
      <c r="J102" s="241"/>
      <c r="K102" s="237"/>
      <c r="L102" s="237"/>
      <c r="M102" s="242"/>
      <c r="N102" s="243"/>
      <c r="O102" s="244"/>
      <c r="P102" s="244"/>
      <c r="Q102" s="244"/>
      <c r="R102" s="244"/>
      <c r="S102" s="244"/>
      <c r="T102" s="244"/>
      <c r="U102" s="244"/>
      <c r="V102" s="244"/>
      <c r="W102" s="244"/>
      <c r="X102" s="244"/>
      <c r="Y102" s="245"/>
      <c r="AT102" s="246" t="s">
        <v>195</v>
      </c>
      <c r="AU102" s="246" t="s">
        <v>88</v>
      </c>
      <c r="AV102" s="12" t="s">
        <v>88</v>
      </c>
      <c r="AW102" s="12" t="s">
        <v>5</v>
      </c>
      <c r="AX102" s="12" t="s">
        <v>78</v>
      </c>
      <c r="AY102" s="246" t="s">
        <v>183</v>
      </c>
    </row>
    <row r="103" s="13" customFormat="1">
      <c r="B103" s="247"/>
      <c r="C103" s="248"/>
      <c r="D103" s="232" t="s">
        <v>195</v>
      </c>
      <c r="E103" s="249" t="s">
        <v>124</v>
      </c>
      <c r="F103" s="250" t="s">
        <v>197</v>
      </c>
      <c r="G103" s="248"/>
      <c r="H103" s="251">
        <v>1</v>
      </c>
      <c r="I103" s="252"/>
      <c r="J103" s="252"/>
      <c r="K103" s="248"/>
      <c r="L103" s="248"/>
      <c r="M103" s="253"/>
      <c r="N103" s="254"/>
      <c r="O103" s="255"/>
      <c r="P103" s="255"/>
      <c r="Q103" s="255"/>
      <c r="R103" s="255"/>
      <c r="S103" s="255"/>
      <c r="T103" s="255"/>
      <c r="U103" s="255"/>
      <c r="V103" s="255"/>
      <c r="W103" s="255"/>
      <c r="X103" s="255"/>
      <c r="Y103" s="256"/>
      <c r="AT103" s="257" t="s">
        <v>195</v>
      </c>
      <c r="AU103" s="257" t="s">
        <v>88</v>
      </c>
      <c r="AV103" s="13" t="s">
        <v>129</v>
      </c>
      <c r="AW103" s="13" t="s">
        <v>5</v>
      </c>
      <c r="AX103" s="13" t="s">
        <v>86</v>
      </c>
      <c r="AY103" s="257" t="s">
        <v>183</v>
      </c>
    </row>
    <row r="104" s="1" customFormat="1" ht="24" customHeight="1">
      <c r="B104" s="39"/>
      <c r="C104" s="218" t="s">
        <v>129</v>
      </c>
      <c r="D104" s="258" t="s">
        <v>185</v>
      </c>
      <c r="E104" s="219" t="s">
        <v>211</v>
      </c>
      <c r="F104" s="220" t="s">
        <v>212</v>
      </c>
      <c r="G104" s="221" t="s">
        <v>200</v>
      </c>
      <c r="H104" s="222">
        <v>1</v>
      </c>
      <c r="I104" s="223"/>
      <c r="J104" s="223"/>
      <c r="K104" s="224">
        <f>ROUND(P104*H104,2)</f>
        <v>0</v>
      </c>
      <c r="L104" s="220" t="s">
        <v>189</v>
      </c>
      <c r="M104" s="44"/>
      <c r="N104" s="225" t="s">
        <v>20</v>
      </c>
      <c r="O104" s="226" t="s">
        <v>47</v>
      </c>
      <c r="P104" s="227">
        <f>I104+J104</f>
        <v>0</v>
      </c>
      <c r="Q104" s="227">
        <f>ROUND(I104*H104,2)</f>
        <v>0</v>
      </c>
      <c r="R104" s="227">
        <f>ROUND(J104*H104,2)</f>
        <v>0</v>
      </c>
      <c r="S104" s="84"/>
      <c r="T104" s="228">
        <f>S104*H104</f>
        <v>0</v>
      </c>
      <c r="U104" s="228">
        <v>9.0000000000000006E-05</v>
      </c>
      <c r="V104" s="228">
        <f>U104*H104</f>
        <v>9.0000000000000006E-05</v>
      </c>
      <c r="W104" s="228">
        <v>0</v>
      </c>
      <c r="X104" s="228">
        <f>W104*H104</f>
        <v>0</v>
      </c>
      <c r="Y104" s="229" t="s">
        <v>20</v>
      </c>
      <c r="AR104" s="230" t="s">
        <v>129</v>
      </c>
      <c r="AT104" s="230" t="s">
        <v>185</v>
      </c>
      <c r="AU104" s="230" t="s">
        <v>88</v>
      </c>
      <c r="AY104" s="18" t="s">
        <v>183</v>
      </c>
      <c r="BE104" s="231">
        <f>IF(O104="základní",K104,0)</f>
        <v>0</v>
      </c>
      <c r="BF104" s="231">
        <f>IF(O104="snížená",K104,0)</f>
        <v>0</v>
      </c>
      <c r="BG104" s="231">
        <f>IF(O104="zákl. přenesená",K104,0)</f>
        <v>0</v>
      </c>
      <c r="BH104" s="231">
        <f>IF(O104="sníž. přenesená",K104,0)</f>
        <v>0</v>
      </c>
      <c r="BI104" s="231">
        <f>IF(O104="nulová",K104,0)</f>
        <v>0</v>
      </c>
      <c r="BJ104" s="18" t="s">
        <v>86</v>
      </c>
      <c r="BK104" s="231">
        <f>ROUND(P104*H104,2)</f>
        <v>0</v>
      </c>
      <c r="BL104" s="18" t="s">
        <v>129</v>
      </c>
      <c r="BM104" s="230" t="s">
        <v>213</v>
      </c>
    </row>
    <row r="105" s="1" customFormat="1">
      <c r="B105" s="39"/>
      <c r="C105" s="40"/>
      <c r="D105" s="232" t="s">
        <v>191</v>
      </c>
      <c r="E105" s="40"/>
      <c r="F105" s="233" t="s">
        <v>214</v>
      </c>
      <c r="G105" s="40"/>
      <c r="H105" s="40"/>
      <c r="I105" s="138"/>
      <c r="J105" s="138"/>
      <c r="K105" s="40"/>
      <c r="L105" s="40"/>
      <c r="M105" s="44"/>
      <c r="N105" s="234"/>
      <c r="O105" s="84"/>
      <c r="P105" s="84"/>
      <c r="Q105" s="84"/>
      <c r="R105" s="84"/>
      <c r="S105" s="84"/>
      <c r="T105" s="84"/>
      <c r="U105" s="84"/>
      <c r="V105" s="84"/>
      <c r="W105" s="84"/>
      <c r="X105" s="84"/>
      <c r="Y105" s="85"/>
      <c r="AT105" s="18" t="s">
        <v>191</v>
      </c>
      <c r="AU105" s="18" t="s">
        <v>88</v>
      </c>
    </row>
    <row r="106" s="1" customFormat="1">
      <c r="B106" s="39"/>
      <c r="C106" s="40"/>
      <c r="D106" s="232" t="s">
        <v>193</v>
      </c>
      <c r="E106" s="40"/>
      <c r="F106" s="235" t="s">
        <v>203</v>
      </c>
      <c r="G106" s="40"/>
      <c r="H106" s="40"/>
      <c r="I106" s="138"/>
      <c r="J106" s="138"/>
      <c r="K106" s="40"/>
      <c r="L106" s="40"/>
      <c r="M106" s="44"/>
      <c r="N106" s="234"/>
      <c r="O106" s="84"/>
      <c r="P106" s="84"/>
      <c r="Q106" s="84"/>
      <c r="R106" s="84"/>
      <c r="S106" s="84"/>
      <c r="T106" s="84"/>
      <c r="U106" s="84"/>
      <c r="V106" s="84"/>
      <c r="W106" s="84"/>
      <c r="X106" s="84"/>
      <c r="Y106" s="85"/>
      <c r="AT106" s="18" t="s">
        <v>193</v>
      </c>
      <c r="AU106" s="18" t="s">
        <v>88</v>
      </c>
    </row>
    <row r="107" s="12" customFormat="1">
      <c r="B107" s="236"/>
      <c r="C107" s="237"/>
      <c r="D107" s="232" t="s">
        <v>195</v>
      </c>
      <c r="E107" s="238" t="s">
        <v>20</v>
      </c>
      <c r="F107" s="239" t="s">
        <v>961</v>
      </c>
      <c r="G107" s="237"/>
      <c r="H107" s="240">
        <v>1</v>
      </c>
      <c r="I107" s="241"/>
      <c r="J107" s="241"/>
      <c r="K107" s="237"/>
      <c r="L107" s="237"/>
      <c r="M107" s="242"/>
      <c r="N107" s="243"/>
      <c r="O107" s="244"/>
      <c r="P107" s="244"/>
      <c r="Q107" s="244"/>
      <c r="R107" s="244"/>
      <c r="S107" s="244"/>
      <c r="T107" s="244"/>
      <c r="U107" s="244"/>
      <c r="V107" s="244"/>
      <c r="W107" s="244"/>
      <c r="X107" s="244"/>
      <c r="Y107" s="245"/>
      <c r="AT107" s="246" t="s">
        <v>195</v>
      </c>
      <c r="AU107" s="246" t="s">
        <v>88</v>
      </c>
      <c r="AV107" s="12" t="s">
        <v>88</v>
      </c>
      <c r="AW107" s="12" t="s">
        <v>5</v>
      </c>
      <c r="AX107" s="12" t="s">
        <v>78</v>
      </c>
      <c r="AY107" s="246" t="s">
        <v>183</v>
      </c>
    </row>
    <row r="108" s="13" customFormat="1">
      <c r="B108" s="247"/>
      <c r="C108" s="248"/>
      <c r="D108" s="232" t="s">
        <v>195</v>
      </c>
      <c r="E108" s="249" t="s">
        <v>126</v>
      </c>
      <c r="F108" s="250" t="s">
        <v>197</v>
      </c>
      <c r="G108" s="248"/>
      <c r="H108" s="251">
        <v>1</v>
      </c>
      <c r="I108" s="252"/>
      <c r="J108" s="252"/>
      <c r="K108" s="248"/>
      <c r="L108" s="248"/>
      <c r="M108" s="253"/>
      <c r="N108" s="254"/>
      <c r="O108" s="255"/>
      <c r="P108" s="255"/>
      <c r="Q108" s="255"/>
      <c r="R108" s="255"/>
      <c r="S108" s="255"/>
      <c r="T108" s="255"/>
      <c r="U108" s="255"/>
      <c r="V108" s="255"/>
      <c r="W108" s="255"/>
      <c r="X108" s="255"/>
      <c r="Y108" s="256"/>
      <c r="AT108" s="257" t="s">
        <v>195</v>
      </c>
      <c r="AU108" s="257" t="s">
        <v>88</v>
      </c>
      <c r="AV108" s="13" t="s">
        <v>129</v>
      </c>
      <c r="AW108" s="13" t="s">
        <v>5</v>
      </c>
      <c r="AX108" s="13" t="s">
        <v>86</v>
      </c>
      <c r="AY108" s="257" t="s">
        <v>183</v>
      </c>
    </row>
    <row r="109" s="1" customFormat="1" ht="24" customHeight="1">
      <c r="B109" s="39"/>
      <c r="C109" s="218" t="s">
        <v>127</v>
      </c>
      <c r="D109" s="258" t="s">
        <v>185</v>
      </c>
      <c r="E109" s="219" t="s">
        <v>216</v>
      </c>
      <c r="F109" s="220" t="s">
        <v>217</v>
      </c>
      <c r="G109" s="221" t="s">
        <v>200</v>
      </c>
      <c r="H109" s="222">
        <v>2</v>
      </c>
      <c r="I109" s="223"/>
      <c r="J109" s="223"/>
      <c r="K109" s="224">
        <f>ROUND(P109*H109,2)</f>
        <v>0</v>
      </c>
      <c r="L109" s="220" t="s">
        <v>189</v>
      </c>
      <c r="M109" s="44"/>
      <c r="N109" s="225" t="s">
        <v>20</v>
      </c>
      <c r="O109" s="226" t="s">
        <v>47</v>
      </c>
      <c r="P109" s="227">
        <f>I109+J109</f>
        <v>0</v>
      </c>
      <c r="Q109" s="227">
        <f>ROUND(I109*H109,2)</f>
        <v>0</v>
      </c>
      <c r="R109" s="227">
        <f>ROUND(J109*H109,2)</f>
        <v>0</v>
      </c>
      <c r="S109" s="84"/>
      <c r="T109" s="228">
        <f>S109*H109</f>
        <v>0</v>
      </c>
      <c r="U109" s="228">
        <v>9.0000000000000006E-05</v>
      </c>
      <c r="V109" s="228">
        <f>U109*H109</f>
        <v>0.00018000000000000001</v>
      </c>
      <c r="W109" s="228">
        <v>0</v>
      </c>
      <c r="X109" s="228">
        <f>W109*H109</f>
        <v>0</v>
      </c>
      <c r="Y109" s="229" t="s">
        <v>20</v>
      </c>
      <c r="AR109" s="230" t="s">
        <v>129</v>
      </c>
      <c r="AT109" s="230" t="s">
        <v>185</v>
      </c>
      <c r="AU109" s="230" t="s">
        <v>88</v>
      </c>
      <c r="AY109" s="18" t="s">
        <v>183</v>
      </c>
      <c r="BE109" s="231">
        <f>IF(O109="základní",K109,0)</f>
        <v>0</v>
      </c>
      <c r="BF109" s="231">
        <f>IF(O109="snížená",K109,0)</f>
        <v>0</v>
      </c>
      <c r="BG109" s="231">
        <f>IF(O109="zákl. přenesená",K109,0)</f>
        <v>0</v>
      </c>
      <c r="BH109" s="231">
        <f>IF(O109="sníž. přenesená",K109,0)</f>
        <v>0</v>
      </c>
      <c r="BI109" s="231">
        <f>IF(O109="nulová",K109,0)</f>
        <v>0</v>
      </c>
      <c r="BJ109" s="18" t="s">
        <v>86</v>
      </c>
      <c r="BK109" s="231">
        <f>ROUND(P109*H109,2)</f>
        <v>0</v>
      </c>
      <c r="BL109" s="18" t="s">
        <v>129</v>
      </c>
      <c r="BM109" s="230" t="s">
        <v>218</v>
      </c>
    </row>
    <row r="110" s="1" customFormat="1">
      <c r="B110" s="39"/>
      <c r="C110" s="40"/>
      <c r="D110" s="232" t="s">
        <v>191</v>
      </c>
      <c r="E110" s="40"/>
      <c r="F110" s="233" t="s">
        <v>219</v>
      </c>
      <c r="G110" s="40"/>
      <c r="H110" s="40"/>
      <c r="I110" s="138"/>
      <c r="J110" s="138"/>
      <c r="K110" s="40"/>
      <c r="L110" s="40"/>
      <c r="M110" s="44"/>
      <c r="N110" s="234"/>
      <c r="O110" s="84"/>
      <c r="P110" s="84"/>
      <c r="Q110" s="84"/>
      <c r="R110" s="84"/>
      <c r="S110" s="84"/>
      <c r="T110" s="84"/>
      <c r="U110" s="84"/>
      <c r="V110" s="84"/>
      <c r="W110" s="84"/>
      <c r="X110" s="84"/>
      <c r="Y110" s="85"/>
      <c r="AT110" s="18" t="s">
        <v>191</v>
      </c>
      <c r="AU110" s="18" t="s">
        <v>88</v>
      </c>
    </row>
    <row r="111" s="1" customFormat="1">
      <c r="B111" s="39"/>
      <c r="C111" s="40"/>
      <c r="D111" s="232" t="s">
        <v>193</v>
      </c>
      <c r="E111" s="40"/>
      <c r="F111" s="235" t="s">
        <v>203</v>
      </c>
      <c r="G111" s="40"/>
      <c r="H111" s="40"/>
      <c r="I111" s="138"/>
      <c r="J111" s="138"/>
      <c r="K111" s="40"/>
      <c r="L111" s="40"/>
      <c r="M111" s="44"/>
      <c r="N111" s="234"/>
      <c r="O111" s="84"/>
      <c r="P111" s="84"/>
      <c r="Q111" s="84"/>
      <c r="R111" s="84"/>
      <c r="S111" s="84"/>
      <c r="T111" s="84"/>
      <c r="U111" s="84"/>
      <c r="V111" s="84"/>
      <c r="W111" s="84"/>
      <c r="X111" s="84"/>
      <c r="Y111" s="85"/>
      <c r="AT111" s="18" t="s">
        <v>193</v>
      </c>
      <c r="AU111" s="18" t="s">
        <v>88</v>
      </c>
    </row>
    <row r="112" s="12" customFormat="1">
      <c r="B112" s="236"/>
      <c r="C112" s="237"/>
      <c r="D112" s="232" t="s">
        <v>195</v>
      </c>
      <c r="E112" s="238" t="s">
        <v>20</v>
      </c>
      <c r="F112" s="239" t="s">
        <v>962</v>
      </c>
      <c r="G112" s="237"/>
      <c r="H112" s="240">
        <v>2</v>
      </c>
      <c r="I112" s="241"/>
      <c r="J112" s="241"/>
      <c r="K112" s="237"/>
      <c r="L112" s="237"/>
      <c r="M112" s="242"/>
      <c r="N112" s="243"/>
      <c r="O112" s="244"/>
      <c r="P112" s="244"/>
      <c r="Q112" s="244"/>
      <c r="R112" s="244"/>
      <c r="S112" s="244"/>
      <c r="T112" s="244"/>
      <c r="U112" s="244"/>
      <c r="V112" s="244"/>
      <c r="W112" s="244"/>
      <c r="X112" s="244"/>
      <c r="Y112" s="245"/>
      <c r="AT112" s="246" t="s">
        <v>195</v>
      </c>
      <c r="AU112" s="246" t="s">
        <v>88</v>
      </c>
      <c r="AV112" s="12" t="s">
        <v>88</v>
      </c>
      <c r="AW112" s="12" t="s">
        <v>5</v>
      </c>
      <c r="AX112" s="12" t="s">
        <v>78</v>
      </c>
      <c r="AY112" s="246" t="s">
        <v>183</v>
      </c>
    </row>
    <row r="113" s="13" customFormat="1">
      <c r="B113" s="247"/>
      <c r="C113" s="248"/>
      <c r="D113" s="232" t="s">
        <v>195</v>
      </c>
      <c r="E113" s="249" t="s">
        <v>128</v>
      </c>
      <c r="F113" s="250" t="s">
        <v>197</v>
      </c>
      <c r="G113" s="248"/>
      <c r="H113" s="251">
        <v>2</v>
      </c>
      <c r="I113" s="252"/>
      <c r="J113" s="252"/>
      <c r="K113" s="248"/>
      <c r="L113" s="248"/>
      <c r="M113" s="253"/>
      <c r="N113" s="254"/>
      <c r="O113" s="255"/>
      <c r="P113" s="255"/>
      <c r="Q113" s="255"/>
      <c r="R113" s="255"/>
      <c r="S113" s="255"/>
      <c r="T113" s="255"/>
      <c r="U113" s="255"/>
      <c r="V113" s="255"/>
      <c r="W113" s="255"/>
      <c r="X113" s="255"/>
      <c r="Y113" s="256"/>
      <c r="AT113" s="257" t="s">
        <v>195</v>
      </c>
      <c r="AU113" s="257" t="s">
        <v>88</v>
      </c>
      <c r="AV113" s="13" t="s">
        <v>129</v>
      </c>
      <c r="AW113" s="13" t="s">
        <v>5</v>
      </c>
      <c r="AX113" s="13" t="s">
        <v>86</v>
      </c>
      <c r="AY113" s="257" t="s">
        <v>183</v>
      </c>
    </row>
    <row r="114" s="1" customFormat="1" ht="24" customHeight="1">
      <c r="B114" s="39"/>
      <c r="C114" s="218" t="s">
        <v>221</v>
      </c>
      <c r="D114" s="218" t="s">
        <v>185</v>
      </c>
      <c r="E114" s="219" t="s">
        <v>222</v>
      </c>
      <c r="F114" s="220" t="s">
        <v>223</v>
      </c>
      <c r="G114" s="221" t="s">
        <v>224</v>
      </c>
      <c r="H114" s="222">
        <v>14.039999999999999</v>
      </c>
      <c r="I114" s="223"/>
      <c r="J114" s="223"/>
      <c r="K114" s="224">
        <f>ROUND(P114*H114,2)</f>
        <v>0</v>
      </c>
      <c r="L114" s="220" t="s">
        <v>189</v>
      </c>
      <c r="M114" s="44"/>
      <c r="N114" s="225" t="s">
        <v>20</v>
      </c>
      <c r="O114" s="226" t="s">
        <v>47</v>
      </c>
      <c r="P114" s="227">
        <f>I114+J114</f>
        <v>0</v>
      </c>
      <c r="Q114" s="227">
        <f>ROUND(I114*H114,2)</f>
        <v>0</v>
      </c>
      <c r="R114" s="227">
        <f>ROUND(J114*H114,2)</f>
        <v>0</v>
      </c>
      <c r="S114" s="84"/>
      <c r="T114" s="228">
        <f>S114*H114</f>
        <v>0</v>
      </c>
      <c r="U114" s="228">
        <v>0</v>
      </c>
      <c r="V114" s="228">
        <f>U114*H114</f>
        <v>0</v>
      </c>
      <c r="W114" s="228">
        <v>1.8200000000000001</v>
      </c>
      <c r="X114" s="228">
        <f>W114*H114</f>
        <v>25.552799999999998</v>
      </c>
      <c r="Y114" s="229" t="s">
        <v>20</v>
      </c>
      <c r="AR114" s="230" t="s">
        <v>129</v>
      </c>
      <c r="AT114" s="230" t="s">
        <v>185</v>
      </c>
      <c r="AU114" s="230" t="s">
        <v>88</v>
      </c>
      <c r="AY114" s="18" t="s">
        <v>183</v>
      </c>
      <c r="BE114" s="231">
        <f>IF(O114="základní",K114,0)</f>
        <v>0</v>
      </c>
      <c r="BF114" s="231">
        <f>IF(O114="snížená",K114,0)</f>
        <v>0</v>
      </c>
      <c r="BG114" s="231">
        <f>IF(O114="zákl. přenesená",K114,0)</f>
        <v>0</v>
      </c>
      <c r="BH114" s="231">
        <f>IF(O114="sníž. přenesená",K114,0)</f>
        <v>0</v>
      </c>
      <c r="BI114" s="231">
        <f>IF(O114="nulová",K114,0)</f>
        <v>0</v>
      </c>
      <c r="BJ114" s="18" t="s">
        <v>86</v>
      </c>
      <c r="BK114" s="231">
        <f>ROUND(P114*H114,2)</f>
        <v>0</v>
      </c>
      <c r="BL114" s="18" t="s">
        <v>129</v>
      </c>
      <c r="BM114" s="230" t="s">
        <v>225</v>
      </c>
    </row>
    <row r="115" s="1" customFormat="1">
      <c r="B115" s="39"/>
      <c r="C115" s="40"/>
      <c r="D115" s="232" t="s">
        <v>191</v>
      </c>
      <c r="E115" s="40"/>
      <c r="F115" s="233" t="s">
        <v>226</v>
      </c>
      <c r="G115" s="40"/>
      <c r="H115" s="40"/>
      <c r="I115" s="138"/>
      <c r="J115" s="138"/>
      <c r="K115" s="40"/>
      <c r="L115" s="40"/>
      <c r="M115" s="44"/>
      <c r="N115" s="234"/>
      <c r="O115" s="84"/>
      <c r="P115" s="84"/>
      <c r="Q115" s="84"/>
      <c r="R115" s="84"/>
      <c r="S115" s="84"/>
      <c r="T115" s="84"/>
      <c r="U115" s="84"/>
      <c r="V115" s="84"/>
      <c r="W115" s="84"/>
      <c r="X115" s="84"/>
      <c r="Y115" s="85"/>
      <c r="AT115" s="18" t="s">
        <v>191</v>
      </c>
      <c r="AU115" s="18" t="s">
        <v>88</v>
      </c>
    </row>
    <row r="116" s="1" customFormat="1">
      <c r="B116" s="39"/>
      <c r="C116" s="40"/>
      <c r="D116" s="232" t="s">
        <v>193</v>
      </c>
      <c r="E116" s="40"/>
      <c r="F116" s="235" t="s">
        <v>227</v>
      </c>
      <c r="G116" s="40"/>
      <c r="H116" s="40"/>
      <c r="I116" s="138"/>
      <c r="J116" s="138"/>
      <c r="K116" s="40"/>
      <c r="L116" s="40"/>
      <c r="M116" s="44"/>
      <c r="N116" s="234"/>
      <c r="O116" s="84"/>
      <c r="P116" s="84"/>
      <c r="Q116" s="84"/>
      <c r="R116" s="84"/>
      <c r="S116" s="84"/>
      <c r="T116" s="84"/>
      <c r="U116" s="84"/>
      <c r="V116" s="84"/>
      <c r="W116" s="84"/>
      <c r="X116" s="84"/>
      <c r="Y116" s="85"/>
      <c r="AT116" s="18" t="s">
        <v>193</v>
      </c>
      <c r="AU116" s="18" t="s">
        <v>88</v>
      </c>
    </row>
    <row r="117" s="12" customFormat="1">
      <c r="B117" s="236"/>
      <c r="C117" s="237"/>
      <c r="D117" s="232" t="s">
        <v>195</v>
      </c>
      <c r="E117" s="238" t="s">
        <v>20</v>
      </c>
      <c r="F117" s="239" t="s">
        <v>963</v>
      </c>
      <c r="G117" s="237"/>
      <c r="H117" s="240">
        <v>6.2400000000000002</v>
      </c>
      <c r="I117" s="241"/>
      <c r="J117" s="241"/>
      <c r="K117" s="237"/>
      <c r="L117" s="237"/>
      <c r="M117" s="242"/>
      <c r="N117" s="243"/>
      <c r="O117" s="244"/>
      <c r="P117" s="244"/>
      <c r="Q117" s="244"/>
      <c r="R117" s="244"/>
      <c r="S117" s="244"/>
      <c r="T117" s="244"/>
      <c r="U117" s="244"/>
      <c r="V117" s="244"/>
      <c r="W117" s="244"/>
      <c r="X117" s="244"/>
      <c r="Y117" s="245"/>
      <c r="AT117" s="246" t="s">
        <v>195</v>
      </c>
      <c r="AU117" s="246" t="s">
        <v>88</v>
      </c>
      <c r="AV117" s="12" t="s">
        <v>88</v>
      </c>
      <c r="AW117" s="12" t="s">
        <v>5</v>
      </c>
      <c r="AX117" s="12" t="s">
        <v>78</v>
      </c>
      <c r="AY117" s="246" t="s">
        <v>183</v>
      </c>
    </row>
    <row r="118" s="12" customFormat="1">
      <c r="B118" s="236"/>
      <c r="C118" s="237"/>
      <c r="D118" s="232" t="s">
        <v>195</v>
      </c>
      <c r="E118" s="238" t="s">
        <v>20</v>
      </c>
      <c r="F118" s="239" t="s">
        <v>964</v>
      </c>
      <c r="G118" s="237"/>
      <c r="H118" s="240">
        <v>7.7999999999999998</v>
      </c>
      <c r="I118" s="241"/>
      <c r="J118" s="241"/>
      <c r="K118" s="237"/>
      <c r="L118" s="237"/>
      <c r="M118" s="242"/>
      <c r="N118" s="243"/>
      <c r="O118" s="244"/>
      <c r="P118" s="244"/>
      <c r="Q118" s="244"/>
      <c r="R118" s="244"/>
      <c r="S118" s="244"/>
      <c r="T118" s="244"/>
      <c r="U118" s="244"/>
      <c r="V118" s="244"/>
      <c r="W118" s="244"/>
      <c r="X118" s="244"/>
      <c r="Y118" s="245"/>
      <c r="AT118" s="246" t="s">
        <v>195</v>
      </c>
      <c r="AU118" s="246" t="s">
        <v>88</v>
      </c>
      <c r="AV118" s="12" t="s">
        <v>88</v>
      </c>
      <c r="AW118" s="12" t="s">
        <v>5</v>
      </c>
      <c r="AX118" s="12" t="s">
        <v>78</v>
      </c>
      <c r="AY118" s="246" t="s">
        <v>183</v>
      </c>
    </row>
    <row r="119" s="13" customFormat="1">
      <c r="B119" s="247"/>
      <c r="C119" s="248"/>
      <c r="D119" s="232" t="s">
        <v>195</v>
      </c>
      <c r="E119" s="249" t="s">
        <v>138</v>
      </c>
      <c r="F119" s="250" t="s">
        <v>197</v>
      </c>
      <c r="G119" s="248"/>
      <c r="H119" s="251">
        <v>14.039999999999999</v>
      </c>
      <c r="I119" s="252"/>
      <c r="J119" s="252"/>
      <c r="K119" s="248"/>
      <c r="L119" s="248"/>
      <c r="M119" s="253"/>
      <c r="N119" s="254"/>
      <c r="O119" s="255"/>
      <c r="P119" s="255"/>
      <c r="Q119" s="255"/>
      <c r="R119" s="255"/>
      <c r="S119" s="255"/>
      <c r="T119" s="255"/>
      <c r="U119" s="255"/>
      <c r="V119" s="255"/>
      <c r="W119" s="255"/>
      <c r="X119" s="255"/>
      <c r="Y119" s="256"/>
      <c r="AT119" s="257" t="s">
        <v>195</v>
      </c>
      <c r="AU119" s="257" t="s">
        <v>88</v>
      </c>
      <c r="AV119" s="13" t="s">
        <v>129</v>
      </c>
      <c r="AW119" s="13" t="s">
        <v>5</v>
      </c>
      <c r="AX119" s="13" t="s">
        <v>86</v>
      </c>
      <c r="AY119" s="257" t="s">
        <v>183</v>
      </c>
    </row>
    <row r="120" s="1" customFormat="1" ht="24" customHeight="1">
      <c r="B120" s="39"/>
      <c r="C120" s="218" t="s">
        <v>230</v>
      </c>
      <c r="D120" s="218" t="s">
        <v>185</v>
      </c>
      <c r="E120" s="219" t="s">
        <v>231</v>
      </c>
      <c r="F120" s="220" t="s">
        <v>232</v>
      </c>
      <c r="G120" s="221" t="s">
        <v>224</v>
      </c>
      <c r="H120" s="222">
        <v>14.039999999999999</v>
      </c>
      <c r="I120" s="223"/>
      <c r="J120" s="223"/>
      <c r="K120" s="224">
        <f>ROUND(P120*H120,2)</f>
        <v>0</v>
      </c>
      <c r="L120" s="220" t="s">
        <v>189</v>
      </c>
      <c r="M120" s="44"/>
      <c r="N120" s="225" t="s">
        <v>20</v>
      </c>
      <c r="O120" s="226" t="s">
        <v>47</v>
      </c>
      <c r="P120" s="227">
        <f>I120+J120</f>
        <v>0</v>
      </c>
      <c r="Q120" s="227">
        <f>ROUND(I120*H120,2)</f>
        <v>0</v>
      </c>
      <c r="R120" s="227">
        <f>ROUND(J120*H120,2)</f>
        <v>0</v>
      </c>
      <c r="S120" s="84"/>
      <c r="T120" s="228">
        <f>S120*H120</f>
        <v>0</v>
      </c>
      <c r="U120" s="228">
        <v>0</v>
      </c>
      <c r="V120" s="228">
        <f>U120*H120</f>
        <v>0</v>
      </c>
      <c r="W120" s="228">
        <v>0</v>
      </c>
      <c r="X120" s="228">
        <f>W120*H120</f>
        <v>0</v>
      </c>
      <c r="Y120" s="229" t="s">
        <v>20</v>
      </c>
      <c r="AR120" s="230" t="s">
        <v>129</v>
      </c>
      <c r="AT120" s="230" t="s">
        <v>185</v>
      </c>
      <c r="AU120" s="230" t="s">
        <v>88</v>
      </c>
      <c r="AY120" s="18" t="s">
        <v>183</v>
      </c>
      <c r="BE120" s="231">
        <f>IF(O120="základní",K120,0)</f>
        <v>0</v>
      </c>
      <c r="BF120" s="231">
        <f>IF(O120="snížená",K120,0)</f>
        <v>0</v>
      </c>
      <c r="BG120" s="231">
        <f>IF(O120="zákl. přenesená",K120,0)</f>
        <v>0</v>
      </c>
      <c r="BH120" s="231">
        <f>IF(O120="sníž. přenesená",K120,0)</f>
        <v>0</v>
      </c>
      <c r="BI120" s="231">
        <f>IF(O120="nulová",K120,0)</f>
        <v>0</v>
      </c>
      <c r="BJ120" s="18" t="s">
        <v>86</v>
      </c>
      <c r="BK120" s="231">
        <f>ROUND(P120*H120,2)</f>
        <v>0</v>
      </c>
      <c r="BL120" s="18" t="s">
        <v>129</v>
      </c>
      <c r="BM120" s="230" t="s">
        <v>233</v>
      </c>
    </row>
    <row r="121" s="1" customFormat="1">
      <c r="B121" s="39"/>
      <c r="C121" s="40"/>
      <c r="D121" s="232" t="s">
        <v>191</v>
      </c>
      <c r="E121" s="40"/>
      <c r="F121" s="233" t="s">
        <v>234</v>
      </c>
      <c r="G121" s="40"/>
      <c r="H121" s="40"/>
      <c r="I121" s="138"/>
      <c r="J121" s="138"/>
      <c r="K121" s="40"/>
      <c r="L121" s="40"/>
      <c r="M121" s="44"/>
      <c r="N121" s="234"/>
      <c r="O121" s="84"/>
      <c r="P121" s="84"/>
      <c r="Q121" s="84"/>
      <c r="R121" s="84"/>
      <c r="S121" s="84"/>
      <c r="T121" s="84"/>
      <c r="U121" s="84"/>
      <c r="V121" s="84"/>
      <c r="W121" s="84"/>
      <c r="X121" s="84"/>
      <c r="Y121" s="85"/>
      <c r="AT121" s="18" t="s">
        <v>191</v>
      </c>
      <c r="AU121" s="18" t="s">
        <v>88</v>
      </c>
    </row>
    <row r="122" s="1" customFormat="1">
      <c r="B122" s="39"/>
      <c r="C122" s="40"/>
      <c r="D122" s="232" t="s">
        <v>193</v>
      </c>
      <c r="E122" s="40"/>
      <c r="F122" s="235" t="s">
        <v>235</v>
      </c>
      <c r="G122" s="40"/>
      <c r="H122" s="40"/>
      <c r="I122" s="138"/>
      <c r="J122" s="138"/>
      <c r="K122" s="40"/>
      <c r="L122" s="40"/>
      <c r="M122" s="44"/>
      <c r="N122" s="234"/>
      <c r="O122" s="84"/>
      <c r="P122" s="84"/>
      <c r="Q122" s="84"/>
      <c r="R122" s="84"/>
      <c r="S122" s="84"/>
      <c r="T122" s="84"/>
      <c r="U122" s="84"/>
      <c r="V122" s="84"/>
      <c r="W122" s="84"/>
      <c r="X122" s="84"/>
      <c r="Y122" s="85"/>
      <c r="AT122" s="18" t="s">
        <v>193</v>
      </c>
      <c r="AU122" s="18" t="s">
        <v>88</v>
      </c>
    </row>
    <row r="123" s="12" customFormat="1">
      <c r="B123" s="236"/>
      <c r="C123" s="237"/>
      <c r="D123" s="232" t="s">
        <v>195</v>
      </c>
      <c r="E123" s="238" t="s">
        <v>20</v>
      </c>
      <c r="F123" s="239" t="s">
        <v>138</v>
      </c>
      <c r="G123" s="237"/>
      <c r="H123" s="240">
        <v>14.039999999999999</v>
      </c>
      <c r="I123" s="241"/>
      <c r="J123" s="241"/>
      <c r="K123" s="237"/>
      <c r="L123" s="237"/>
      <c r="M123" s="242"/>
      <c r="N123" s="243"/>
      <c r="O123" s="244"/>
      <c r="P123" s="244"/>
      <c r="Q123" s="244"/>
      <c r="R123" s="244"/>
      <c r="S123" s="244"/>
      <c r="T123" s="244"/>
      <c r="U123" s="244"/>
      <c r="V123" s="244"/>
      <c r="W123" s="244"/>
      <c r="X123" s="244"/>
      <c r="Y123" s="245"/>
      <c r="AT123" s="246" t="s">
        <v>195</v>
      </c>
      <c r="AU123" s="246" t="s">
        <v>88</v>
      </c>
      <c r="AV123" s="12" t="s">
        <v>88</v>
      </c>
      <c r="AW123" s="12" t="s">
        <v>5</v>
      </c>
      <c r="AX123" s="12" t="s">
        <v>78</v>
      </c>
      <c r="AY123" s="246" t="s">
        <v>183</v>
      </c>
    </row>
    <row r="124" s="13" customFormat="1">
      <c r="B124" s="247"/>
      <c r="C124" s="248"/>
      <c r="D124" s="232" t="s">
        <v>195</v>
      </c>
      <c r="E124" s="249" t="s">
        <v>20</v>
      </c>
      <c r="F124" s="250" t="s">
        <v>197</v>
      </c>
      <c r="G124" s="248"/>
      <c r="H124" s="251">
        <v>14.039999999999999</v>
      </c>
      <c r="I124" s="252"/>
      <c r="J124" s="252"/>
      <c r="K124" s="248"/>
      <c r="L124" s="248"/>
      <c r="M124" s="253"/>
      <c r="N124" s="254"/>
      <c r="O124" s="255"/>
      <c r="P124" s="255"/>
      <c r="Q124" s="255"/>
      <c r="R124" s="255"/>
      <c r="S124" s="255"/>
      <c r="T124" s="255"/>
      <c r="U124" s="255"/>
      <c r="V124" s="255"/>
      <c r="W124" s="255"/>
      <c r="X124" s="255"/>
      <c r="Y124" s="256"/>
      <c r="AT124" s="257" t="s">
        <v>195</v>
      </c>
      <c r="AU124" s="257" t="s">
        <v>88</v>
      </c>
      <c r="AV124" s="13" t="s">
        <v>129</v>
      </c>
      <c r="AW124" s="13" t="s">
        <v>5</v>
      </c>
      <c r="AX124" s="13" t="s">
        <v>86</v>
      </c>
      <c r="AY124" s="257" t="s">
        <v>183</v>
      </c>
    </row>
    <row r="125" s="1" customFormat="1" ht="24" customHeight="1">
      <c r="B125" s="39"/>
      <c r="C125" s="218" t="s">
        <v>236</v>
      </c>
      <c r="D125" s="294" t="s">
        <v>185</v>
      </c>
      <c r="E125" s="219" t="s">
        <v>237</v>
      </c>
      <c r="F125" s="220" t="s">
        <v>238</v>
      </c>
      <c r="G125" s="221" t="s">
        <v>224</v>
      </c>
      <c r="H125" s="222">
        <v>75.239999999999995</v>
      </c>
      <c r="I125" s="223"/>
      <c r="J125" s="223"/>
      <c r="K125" s="224">
        <f>ROUND(P125*H125,2)</f>
        <v>0</v>
      </c>
      <c r="L125" s="220" t="s">
        <v>189</v>
      </c>
      <c r="M125" s="44"/>
      <c r="N125" s="225" t="s">
        <v>20</v>
      </c>
      <c r="O125" s="226" t="s">
        <v>47</v>
      </c>
      <c r="P125" s="227">
        <f>I125+J125</f>
        <v>0</v>
      </c>
      <c r="Q125" s="227">
        <f>ROUND(I125*H125,2)</f>
        <v>0</v>
      </c>
      <c r="R125" s="227">
        <f>ROUND(J125*H125,2)</f>
        <v>0</v>
      </c>
      <c r="S125" s="84"/>
      <c r="T125" s="228">
        <f>S125*H125</f>
        <v>0</v>
      </c>
      <c r="U125" s="228">
        <v>0</v>
      </c>
      <c r="V125" s="228">
        <f>U125*H125</f>
        <v>0</v>
      </c>
      <c r="W125" s="228">
        <v>0</v>
      </c>
      <c r="X125" s="228">
        <f>W125*H125</f>
        <v>0</v>
      </c>
      <c r="Y125" s="229" t="s">
        <v>20</v>
      </c>
      <c r="AR125" s="230" t="s">
        <v>129</v>
      </c>
      <c r="AT125" s="230" t="s">
        <v>185</v>
      </c>
      <c r="AU125" s="230" t="s">
        <v>88</v>
      </c>
      <c r="AY125" s="18" t="s">
        <v>183</v>
      </c>
      <c r="BE125" s="231">
        <f>IF(O125="základní",K125,0)</f>
        <v>0</v>
      </c>
      <c r="BF125" s="231">
        <f>IF(O125="snížená",K125,0)</f>
        <v>0</v>
      </c>
      <c r="BG125" s="231">
        <f>IF(O125="zákl. přenesená",K125,0)</f>
        <v>0</v>
      </c>
      <c r="BH125" s="231">
        <f>IF(O125="sníž. přenesená",K125,0)</f>
        <v>0</v>
      </c>
      <c r="BI125" s="231">
        <f>IF(O125="nulová",K125,0)</f>
        <v>0</v>
      </c>
      <c r="BJ125" s="18" t="s">
        <v>86</v>
      </c>
      <c r="BK125" s="231">
        <f>ROUND(P125*H125,2)</f>
        <v>0</v>
      </c>
      <c r="BL125" s="18" t="s">
        <v>129</v>
      </c>
      <c r="BM125" s="230" t="s">
        <v>239</v>
      </c>
    </row>
    <row r="126" s="1" customFormat="1">
      <c r="B126" s="39"/>
      <c r="C126" s="40"/>
      <c r="D126" s="232" t="s">
        <v>191</v>
      </c>
      <c r="E126" s="40"/>
      <c r="F126" s="233" t="s">
        <v>240</v>
      </c>
      <c r="G126" s="40"/>
      <c r="H126" s="40"/>
      <c r="I126" s="138"/>
      <c r="J126" s="138"/>
      <c r="K126" s="40"/>
      <c r="L126" s="40"/>
      <c r="M126" s="44"/>
      <c r="N126" s="234"/>
      <c r="O126" s="84"/>
      <c r="P126" s="84"/>
      <c r="Q126" s="84"/>
      <c r="R126" s="84"/>
      <c r="S126" s="84"/>
      <c r="T126" s="84"/>
      <c r="U126" s="84"/>
      <c r="V126" s="84"/>
      <c r="W126" s="84"/>
      <c r="X126" s="84"/>
      <c r="Y126" s="85"/>
      <c r="AT126" s="18" t="s">
        <v>191</v>
      </c>
      <c r="AU126" s="18" t="s">
        <v>88</v>
      </c>
    </row>
    <row r="127" s="1" customFormat="1">
      <c r="B127" s="39"/>
      <c r="C127" s="40"/>
      <c r="D127" s="232" t="s">
        <v>193</v>
      </c>
      <c r="E127" s="40"/>
      <c r="F127" s="235" t="s">
        <v>241</v>
      </c>
      <c r="G127" s="40"/>
      <c r="H127" s="40"/>
      <c r="I127" s="138"/>
      <c r="J127" s="138"/>
      <c r="K127" s="40"/>
      <c r="L127" s="40"/>
      <c r="M127" s="44"/>
      <c r="N127" s="234"/>
      <c r="O127" s="84"/>
      <c r="P127" s="84"/>
      <c r="Q127" s="84"/>
      <c r="R127" s="84"/>
      <c r="S127" s="84"/>
      <c r="T127" s="84"/>
      <c r="U127" s="84"/>
      <c r="V127" s="84"/>
      <c r="W127" s="84"/>
      <c r="X127" s="84"/>
      <c r="Y127" s="85"/>
      <c r="AT127" s="18" t="s">
        <v>193</v>
      </c>
      <c r="AU127" s="18" t="s">
        <v>88</v>
      </c>
    </row>
    <row r="128" s="12" customFormat="1">
      <c r="B128" s="236"/>
      <c r="C128" s="237"/>
      <c r="D128" s="232" t="s">
        <v>195</v>
      </c>
      <c r="E128" s="238" t="s">
        <v>20</v>
      </c>
      <c r="F128" s="239" t="s">
        <v>965</v>
      </c>
      <c r="G128" s="237"/>
      <c r="H128" s="240">
        <v>157.5</v>
      </c>
      <c r="I128" s="241"/>
      <c r="J128" s="241"/>
      <c r="K128" s="237"/>
      <c r="L128" s="237"/>
      <c r="M128" s="242"/>
      <c r="N128" s="243"/>
      <c r="O128" s="244"/>
      <c r="P128" s="244"/>
      <c r="Q128" s="244"/>
      <c r="R128" s="244"/>
      <c r="S128" s="244"/>
      <c r="T128" s="244"/>
      <c r="U128" s="244"/>
      <c r="V128" s="244"/>
      <c r="W128" s="244"/>
      <c r="X128" s="244"/>
      <c r="Y128" s="245"/>
      <c r="AT128" s="246" t="s">
        <v>195</v>
      </c>
      <c r="AU128" s="246" t="s">
        <v>88</v>
      </c>
      <c r="AV128" s="12" t="s">
        <v>88</v>
      </c>
      <c r="AW128" s="12" t="s">
        <v>5</v>
      </c>
      <c r="AX128" s="12" t="s">
        <v>78</v>
      </c>
      <c r="AY128" s="246" t="s">
        <v>183</v>
      </c>
    </row>
    <row r="129" s="12" customFormat="1">
      <c r="B129" s="236"/>
      <c r="C129" s="237"/>
      <c r="D129" s="232" t="s">
        <v>195</v>
      </c>
      <c r="E129" s="238" t="s">
        <v>20</v>
      </c>
      <c r="F129" s="239" t="s">
        <v>243</v>
      </c>
      <c r="G129" s="237"/>
      <c r="H129" s="240">
        <v>-14.039999999999999</v>
      </c>
      <c r="I129" s="241"/>
      <c r="J129" s="241"/>
      <c r="K129" s="237"/>
      <c r="L129" s="237"/>
      <c r="M129" s="242"/>
      <c r="N129" s="243"/>
      <c r="O129" s="244"/>
      <c r="P129" s="244"/>
      <c r="Q129" s="244"/>
      <c r="R129" s="244"/>
      <c r="S129" s="244"/>
      <c r="T129" s="244"/>
      <c r="U129" s="244"/>
      <c r="V129" s="244"/>
      <c r="W129" s="244"/>
      <c r="X129" s="244"/>
      <c r="Y129" s="245"/>
      <c r="AT129" s="246" t="s">
        <v>195</v>
      </c>
      <c r="AU129" s="246" t="s">
        <v>88</v>
      </c>
      <c r="AV129" s="12" t="s">
        <v>88</v>
      </c>
      <c r="AW129" s="12" t="s">
        <v>5</v>
      </c>
      <c r="AX129" s="12" t="s">
        <v>78</v>
      </c>
      <c r="AY129" s="246" t="s">
        <v>183</v>
      </c>
    </row>
    <row r="130" s="12" customFormat="1">
      <c r="B130" s="236"/>
      <c r="C130" s="237"/>
      <c r="D130" s="232" t="s">
        <v>195</v>
      </c>
      <c r="E130" s="238" t="s">
        <v>20</v>
      </c>
      <c r="F130" s="239" t="s">
        <v>966</v>
      </c>
      <c r="G130" s="237"/>
      <c r="H130" s="240">
        <v>7.0199999999999996</v>
      </c>
      <c r="I130" s="241"/>
      <c r="J130" s="241"/>
      <c r="K130" s="237"/>
      <c r="L130" s="237"/>
      <c r="M130" s="242"/>
      <c r="N130" s="243"/>
      <c r="O130" s="244"/>
      <c r="P130" s="244"/>
      <c r="Q130" s="244"/>
      <c r="R130" s="244"/>
      <c r="S130" s="244"/>
      <c r="T130" s="244"/>
      <c r="U130" s="244"/>
      <c r="V130" s="244"/>
      <c r="W130" s="244"/>
      <c r="X130" s="244"/>
      <c r="Y130" s="245"/>
      <c r="AT130" s="246" t="s">
        <v>195</v>
      </c>
      <c r="AU130" s="246" t="s">
        <v>88</v>
      </c>
      <c r="AV130" s="12" t="s">
        <v>88</v>
      </c>
      <c r="AW130" s="12" t="s">
        <v>5</v>
      </c>
      <c r="AX130" s="12" t="s">
        <v>78</v>
      </c>
      <c r="AY130" s="246" t="s">
        <v>183</v>
      </c>
    </row>
    <row r="131" s="13" customFormat="1">
      <c r="B131" s="247"/>
      <c r="C131" s="248"/>
      <c r="D131" s="232" t="s">
        <v>195</v>
      </c>
      <c r="E131" s="249" t="s">
        <v>146</v>
      </c>
      <c r="F131" s="250" t="s">
        <v>197</v>
      </c>
      <c r="G131" s="248"/>
      <c r="H131" s="251">
        <v>150.47999999999999</v>
      </c>
      <c r="I131" s="252"/>
      <c r="J131" s="252"/>
      <c r="K131" s="248"/>
      <c r="L131" s="248"/>
      <c r="M131" s="253"/>
      <c r="N131" s="254"/>
      <c r="O131" s="255"/>
      <c r="P131" s="255"/>
      <c r="Q131" s="255"/>
      <c r="R131" s="255"/>
      <c r="S131" s="255"/>
      <c r="T131" s="255"/>
      <c r="U131" s="255"/>
      <c r="V131" s="255"/>
      <c r="W131" s="255"/>
      <c r="X131" s="255"/>
      <c r="Y131" s="256"/>
      <c r="AT131" s="257" t="s">
        <v>195</v>
      </c>
      <c r="AU131" s="257" t="s">
        <v>88</v>
      </c>
      <c r="AV131" s="13" t="s">
        <v>129</v>
      </c>
      <c r="AW131" s="13" t="s">
        <v>5</v>
      </c>
      <c r="AX131" s="13" t="s">
        <v>78</v>
      </c>
      <c r="AY131" s="257" t="s">
        <v>183</v>
      </c>
    </row>
    <row r="132" s="12" customFormat="1">
      <c r="B132" s="236"/>
      <c r="C132" s="237"/>
      <c r="D132" s="232" t="s">
        <v>195</v>
      </c>
      <c r="E132" s="238" t="s">
        <v>20</v>
      </c>
      <c r="F132" s="239" t="s">
        <v>245</v>
      </c>
      <c r="G132" s="237"/>
      <c r="H132" s="240">
        <v>75.239999999999995</v>
      </c>
      <c r="I132" s="241"/>
      <c r="J132" s="241"/>
      <c r="K132" s="237"/>
      <c r="L132" s="237"/>
      <c r="M132" s="242"/>
      <c r="N132" s="243"/>
      <c r="O132" s="244"/>
      <c r="P132" s="244"/>
      <c r="Q132" s="244"/>
      <c r="R132" s="244"/>
      <c r="S132" s="244"/>
      <c r="T132" s="244"/>
      <c r="U132" s="244"/>
      <c r="V132" s="244"/>
      <c r="W132" s="244"/>
      <c r="X132" s="244"/>
      <c r="Y132" s="245"/>
      <c r="AT132" s="246" t="s">
        <v>195</v>
      </c>
      <c r="AU132" s="246" t="s">
        <v>88</v>
      </c>
      <c r="AV132" s="12" t="s">
        <v>88</v>
      </c>
      <c r="AW132" s="12" t="s">
        <v>5</v>
      </c>
      <c r="AX132" s="12" t="s">
        <v>78</v>
      </c>
      <c r="AY132" s="246" t="s">
        <v>183</v>
      </c>
    </row>
    <row r="133" s="13" customFormat="1">
      <c r="B133" s="247"/>
      <c r="C133" s="248"/>
      <c r="D133" s="232" t="s">
        <v>195</v>
      </c>
      <c r="E133" s="249" t="s">
        <v>20</v>
      </c>
      <c r="F133" s="250" t="s">
        <v>197</v>
      </c>
      <c r="G133" s="248"/>
      <c r="H133" s="251">
        <v>75.239999999999995</v>
      </c>
      <c r="I133" s="252"/>
      <c r="J133" s="252"/>
      <c r="K133" s="248"/>
      <c r="L133" s="248"/>
      <c r="M133" s="253"/>
      <c r="N133" s="254"/>
      <c r="O133" s="255"/>
      <c r="P133" s="255"/>
      <c r="Q133" s="255"/>
      <c r="R133" s="255"/>
      <c r="S133" s="255"/>
      <c r="T133" s="255"/>
      <c r="U133" s="255"/>
      <c r="V133" s="255"/>
      <c r="W133" s="255"/>
      <c r="X133" s="255"/>
      <c r="Y133" s="256"/>
      <c r="AT133" s="257" t="s">
        <v>195</v>
      </c>
      <c r="AU133" s="257" t="s">
        <v>88</v>
      </c>
      <c r="AV133" s="13" t="s">
        <v>129</v>
      </c>
      <c r="AW133" s="13" t="s">
        <v>5</v>
      </c>
      <c r="AX133" s="13" t="s">
        <v>86</v>
      </c>
      <c r="AY133" s="257" t="s">
        <v>183</v>
      </c>
    </row>
    <row r="134" s="1" customFormat="1" ht="24" customHeight="1">
      <c r="B134" s="39"/>
      <c r="C134" s="218" t="s">
        <v>246</v>
      </c>
      <c r="D134" s="260" t="s">
        <v>185</v>
      </c>
      <c r="E134" s="219" t="s">
        <v>247</v>
      </c>
      <c r="F134" s="220" t="s">
        <v>248</v>
      </c>
      <c r="G134" s="221" t="s">
        <v>224</v>
      </c>
      <c r="H134" s="222">
        <v>22.571999999999999</v>
      </c>
      <c r="I134" s="223"/>
      <c r="J134" s="223"/>
      <c r="K134" s="224">
        <f>ROUND(P134*H134,2)</f>
        <v>0</v>
      </c>
      <c r="L134" s="220" t="s">
        <v>189</v>
      </c>
      <c r="M134" s="44"/>
      <c r="N134" s="225" t="s">
        <v>20</v>
      </c>
      <c r="O134" s="226" t="s">
        <v>47</v>
      </c>
      <c r="P134" s="227">
        <f>I134+J134</f>
        <v>0</v>
      </c>
      <c r="Q134" s="227">
        <f>ROUND(I134*H134,2)</f>
        <v>0</v>
      </c>
      <c r="R134" s="227">
        <f>ROUND(J134*H134,2)</f>
        <v>0</v>
      </c>
      <c r="S134" s="84"/>
      <c r="T134" s="228">
        <f>S134*H134</f>
        <v>0</v>
      </c>
      <c r="U134" s="228">
        <v>0</v>
      </c>
      <c r="V134" s="228">
        <f>U134*H134</f>
        <v>0</v>
      </c>
      <c r="W134" s="228">
        <v>0</v>
      </c>
      <c r="X134" s="228">
        <f>W134*H134</f>
        <v>0</v>
      </c>
      <c r="Y134" s="229" t="s">
        <v>20</v>
      </c>
      <c r="AR134" s="230" t="s">
        <v>129</v>
      </c>
      <c r="AT134" s="230" t="s">
        <v>185</v>
      </c>
      <c r="AU134" s="230" t="s">
        <v>88</v>
      </c>
      <c r="AY134" s="18" t="s">
        <v>183</v>
      </c>
      <c r="BE134" s="231">
        <f>IF(O134="základní",K134,0)</f>
        <v>0</v>
      </c>
      <c r="BF134" s="231">
        <f>IF(O134="snížená",K134,0)</f>
        <v>0</v>
      </c>
      <c r="BG134" s="231">
        <f>IF(O134="zákl. přenesená",K134,0)</f>
        <v>0</v>
      </c>
      <c r="BH134" s="231">
        <f>IF(O134="sníž. přenesená",K134,0)</f>
        <v>0</v>
      </c>
      <c r="BI134" s="231">
        <f>IF(O134="nulová",K134,0)</f>
        <v>0</v>
      </c>
      <c r="BJ134" s="18" t="s">
        <v>86</v>
      </c>
      <c r="BK134" s="231">
        <f>ROUND(P134*H134,2)</f>
        <v>0</v>
      </c>
      <c r="BL134" s="18" t="s">
        <v>129</v>
      </c>
      <c r="BM134" s="230" t="s">
        <v>249</v>
      </c>
    </row>
    <row r="135" s="1" customFormat="1">
      <c r="B135" s="39"/>
      <c r="C135" s="40"/>
      <c r="D135" s="232" t="s">
        <v>191</v>
      </c>
      <c r="E135" s="40"/>
      <c r="F135" s="233" t="s">
        <v>250</v>
      </c>
      <c r="G135" s="40"/>
      <c r="H135" s="40"/>
      <c r="I135" s="138"/>
      <c r="J135" s="138"/>
      <c r="K135" s="40"/>
      <c r="L135" s="40"/>
      <c r="M135" s="44"/>
      <c r="N135" s="234"/>
      <c r="O135" s="84"/>
      <c r="P135" s="84"/>
      <c r="Q135" s="84"/>
      <c r="R135" s="84"/>
      <c r="S135" s="84"/>
      <c r="T135" s="84"/>
      <c r="U135" s="84"/>
      <c r="V135" s="84"/>
      <c r="W135" s="84"/>
      <c r="X135" s="84"/>
      <c r="Y135" s="85"/>
      <c r="AT135" s="18" t="s">
        <v>191</v>
      </c>
      <c r="AU135" s="18" t="s">
        <v>88</v>
      </c>
    </row>
    <row r="136" s="1" customFormat="1">
      <c r="B136" s="39"/>
      <c r="C136" s="40"/>
      <c r="D136" s="232" t="s">
        <v>193</v>
      </c>
      <c r="E136" s="40"/>
      <c r="F136" s="235" t="s">
        <v>241</v>
      </c>
      <c r="G136" s="40"/>
      <c r="H136" s="40"/>
      <c r="I136" s="138"/>
      <c r="J136" s="138"/>
      <c r="K136" s="40"/>
      <c r="L136" s="40"/>
      <c r="M136" s="44"/>
      <c r="N136" s="234"/>
      <c r="O136" s="84"/>
      <c r="P136" s="84"/>
      <c r="Q136" s="84"/>
      <c r="R136" s="84"/>
      <c r="S136" s="84"/>
      <c r="T136" s="84"/>
      <c r="U136" s="84"/>
      <c r="V136" s="84"/>
      <c r="W136" s="84"/>
      <c r="X136" s="84"/>
      <c r="Y136" s="85"/>
      <c r="AT136" s="18" t="s">
        <v>193</v>
      </c>
      <c r="AU136" s="18" t="s">
        <v>88</v>
      </c>
    </row>
    <row r="137" s="12" customFormat="1">
      <c r="B137" s="236"/>
      <c r="C137" s="237"/>
      <c r="D137" s="232" t="s">
        <v>195</v>
      </c>
      <c r="E137" s="238" t="s">
        <v>20</v>
      </c>
      <c r="F137" s="239" t="s">
        <v>251</v>
      </c>
      <c r="G137" s="237"/>
      <c r="H137" s="240">
        <v>22.571999999999999</v>
      </c>
      <c r="I137" s="241"/>
      <c r="J137" s="241"/>
      <c r="K137" s="237"/>
      <c r="L137" s="237"/>
      <c r="M137" s="242"/>
      <c r="N137" s="243"/>
      <c r="O137" s="244"/>
      <c r="P137" s="244"/>
      <c r="Q137" s="244"/>
      <c r="R137" s="244"/>
      <c r="S137" s="244"/>
      <c r="T137" s="244"/>
      <c r="U137" s="244"/>
      <c r="V137" s="244"/>
      <c r="W137" s="244"/>
      <c r="X137" s="244"/>
      <c r="Y137" s="245"/>
      <c r="AT137" s="246" t="s">
        <v>195</v>
      </c>
      <c r="AU137" s="246" t="s">
        <v>88</v>
      </c>
      <c r="AV137" s="12" t="s">
        <v>88</v>
      </c>
      <c r="AW137" s="12" t="s">
        <v>5</v>
      </c>
      <c r="AX137" s="12" t="s">
        <v>78</v>
      </c>
      <c r="AY137" s="246" t="s">
        <v>183</v>
      </c>
    </row>
    <row r="138" s="13" customFormat="1">
      <c r="B138" s="247"/>
      <c r="C138" s="248"/>
      <c r="D138" s="232" t="s">
        <v>195</v>
      </c>
      <c r="E138" s="249" t="s">
        <v>20</v>
      </c>
      <c r="F138" s="250" t="s">
        <v>197</v>
      </c>
      <c r="G138" s="248"/>
      <c r="H138" s="251">
        <v>22.571999999999999</v>
      </c>
      <c r="I138" s="252"/>
      <c r="J138" s="252"/>
      <c r="K138" s="248"/>
      <c r="L138" s="248"/>
      <c r="M138" s="253"/>
      <c r="N138" s="254"/>
      <c r="O138" s="255"/>
      <c r="P138" s="255"/>
      <c r="Q138" s="255"/>
      <c r="R138" s="255"/>
      <c r="S138" s="255"/>
      <c r="T138" s="255"/>
      <c r="U138" s="255"/>
      <c r="V138" s="255"/>
      <c r="W138" s="255"/>
      <c r="X138" s="255"/>
      <c r="Y138" s="256"/>
      <c r="AT138" s="257" t="s">
        <v>195</v>
      </c>
      <c r="AU138" s="257" t="s">
        <v>88</v>
      </c>
      <c r="AV138" s="13" t="s">
        <v>129</v>
      </c>
      <c r="AW138" s="13" t="s">
        <v>5</v>
      </c>
      <c r="AX138" s="13" t="s">
        <v>86</v>
      </c>
      <c r="AY138" s="257" t="s">
        <v>183</v>
      </c>
    </row>
    <row r="139" s="1" customFormat="1" ht="24" customHeight="1">
      <c r="B139" s="39"/>
      <c r="C139" s="218" t="s">
        <v>252</v>
      </c>
      <c r="D139" s="260" t="s">
        <v>185</v>
      </c>
      <c r="E139" s="219" t="s">
        <v>253</v>
      </c>
      <c r="F139" s="220" t="s">
        <v>254</v>
      </c>
      <c r="G139" s="221" t="s">
        <v>224</v>
      </c>
      <c r="H139" s="222">
        <v>7.524</v>
      </c>
      <c r="I139" s="223"/>
      <c r="J139" s="223"/>
      <c r="K139" s="224">
        <f>ROUND(P139*H139,2)</f>
        <v>0</v>
      </c>
      <c r="L139" s="220" t="s">
        <v>189</v>
      </c>
      <c r="M139" s="44"/>
      <c r="N139" s="225" t="s">
        <v>20</v>
      </c>
      <c r="O139" s="226" t="s">
        <v>47</v>
      </c>
      <c r="P139" s="227">
        <f>I139+J139</f>
        <v>0</v>
      </c>
      <c r="Q139" s="227">
        <f>ROUND(I139*H139,2)</f>
        <v>0</v>
      </c>
      <c r="R139" s="227">
        <f>ROUND(J139*H139,2)</f>
        <v>0</v>
      </c>
      <c r="S139" s="84"/>
      <c r="T139" s="228">
        <f>S139*H139</f>
        <v>0</v>
      </c>
      <c r="U139" s="228">
        <v>0</v>
      </c>
      <c r="V139" s="228">
        <f>U139*H139</f>
        <v>0</v>
      </c>
      <c r="W139" s="228">
        <v>0</v>
      </c>
      <c r="X139" s="228">
        <f>W139*H139</f>
        <v>0</v>
      </c>
      <c r="Y139" s="229" t="s">
        <v>20</v>
      </c>
      <c r="AR139" s="230" t="s">
        <v>129</v>
      </c>
      <c r="AT139" s="230" t="s">
        <v>185</v>
      </c>
      <c r="AU139" s="230" t="s">
        <v>88</v>
      </c>
      <c r="AY139" s="18" t="s">
        <v>183</v>
      </c>
      <c r="BE139" s="231">
        <f>IF(O139="základní",K139,0)</f>
        <v>0</v>
      </c>
      <c r="BF139" s="231">
        <f>IF(O139="snížená",K139,0)</f>
        <v>0</v>
      </c>
      <c r="BG139" s="231">
        <f>IF(O139="zákl. přenesená",K139,0)</f>
        <v>0</v>
      </c>
      <c r="BH139" s="231">
        <f>IF(O139="sníž. přenesená",K139,0)</f>
        <v>0</v>
      </c>
      <c r="BI139" s="231">
        <f>IF(O139="nulová",K139,0)</f>
        <v>0</v>
      </c>
      <c r="BJ139" s="18" t="s">
        <v>86</v>
      </c>
      <c r="BK139" s="231">
        <f>ROUND(P139*H139,2)</f>
        <v>0</v>
      </c>
      <c r="BL139" s="18" t="s">
        <v>129</v>
      </c>
      <c r="BM139" s="230" t="s">
        <v>255</v>
      </c>
    </row>
    <row r="140" s="1" customFormat="1">
      <c r="B140" s="39"/>
      <c r="C140" s="40"/>
      <c r="D140" s="232" t="s">
        <v>191</v>
      </c>
      <c r="E140" s="40"/>
      <c r="F140" s="233" t="s">
        <v>256</v>
      </c>
      <c r="G140" s="40"/>
      <c r="H140" s="40"/>
      <c r="I140" s="138"/>
      <c r="J140" s="138"/>
      <c r="K140" s="40"/>
      <c r="L140" s="40"/>
      <c r="M140" s="44"/>
      <c r="N140" s="234"/>
      <c r="O140" s="84"/>
      <c r="P140" s="84"/>
      <c r="Q140" s="84"/>
      <c r="R140" s="84"/>
      <c r="S140" s="84"/>
      <c r="T140" s="84"/>
      <c r="U140" s="84"/>
      <c r="V140" s="84"/>
      <c r="W140" s="84"/>
      <c r="X140" s="84"/>
      <c r="Y140" s="85"/>
      <c r="AT140" s="18" t="s">
        <v>191</v>
      </c>
      <c r="AU140" s="18" t="s">
        <v>88</v>
      </c>
    </row>
    <row r="141" s="1" customFormat="1">
      <c r="B141" s="39"/>
      <c r="C141" s="40"/>
      <c r="D141" s="232" t="s">
        <v>193</v>
      </c>
      <c r="E141" s="40"/>
      <c r="F141" s="235" t="s">
        <v>241</v>
      </c>
      <c r="G141" s="40"/>
      <c r="H141" s="40"/>
      <c r="I141" s="138"/>
      <c r="J141" s="138"/>
      <c r="K141" s="40"/>
      <c r="L141" s="40"/>
      <c r="M141" s="44"/>
      <c r="N141" s="234"/>
      <c r="O141" s="84"/>
      <c r="P141" s="84"/>
      <c r="Q141" s="84"/>
      <c r="R141" s="84"/>
      <c r="S141" s="84"/>
      <c r="T141" s="84"/>
      <c r="U141" s="84"/>
      <c r="V141" s="84"/>
      <c r="W141" s="84"/>
      <c r="X141" s="84"/>
      <c r="Y141" s="85"/>
      <c r="AT141" s="18" t="s">
        <v>193</v>
      </c>
      <c r="AU141" s="18" t="s">
        <v>88</v>
      </c>
    </row>
    <row r="142" s="12" customFormat="1">
      <c r="B142" s="236"/>
      <c r="C142" s="237"/>
      <c r="D142" s="232" t="s">
        <v>195</v>
      </c>
      <c r="E142" s="238" t="s">
        <v>20</v>
      </c>
      <c r="F142" s="239" t="s">
        <v>257</v>
      </c>
      <c r="G142" s="237"/>
      <c r="H142" s="240">
        <v>7.524</v>
      </c>
      <c r="I142" s="241"/>
      <c r="J142" s="241"/>
      <c r="K142" s="237"/>
      <c r="L142" s="237"/>
      <c r="M142" s="242"/>
      <c r="N142" s="243"/>
      <c r="O142" s="244"/>
      <c r="P142" s="244"/>
      <c r="Q142" s="244"/>
      <c r="R142" s="244"/>
      <c r="S142" s="244"/>
      <c r="T142" s="244"/>
      <c r="U142" s="244"/>
      <c r="V142" s="244"/>
      <c r="W142" s="244"/>
      <c r="X142" s="244"/>
      <c r="Y142" s="245"/>
      <c r="AT142" s="246" t="s">
        <v>195</v>
      </c>
      <c r="AU142" s="246" t="s">
        <v>88</v>
      </c>
      <c r="AV142" s="12" t="s">
        <v>88</v>
      </c>
      <c r="AW142" s="12" t="s">
        <v>5</v>
      </c>
      <c r="AX142" s="12" t="s">
        <v>78</v>
      </c>
      <c r="AY142" s="246" t="s">
        <v>183</v>
      </c>
    </row>
    <row r="143" s="13" customFormat="1">
      <c r="B143" s="247"/>
      <c r="C143" s="248"/>
      <c r="D143" s="232" t="s">
        <v>195</v>
      </c>
      <c r="E143" s="249" t="s">
        <v>20</v>
      </c>
      <c r="F143" s="250" t="s">
        <v>197</v>
      </c>
      <c r="G143" s="248"/>
      <c r="H143" s="251">
        <v>7.524</v>
      </c>
      <c r="I143" s="252"/>
      <c r="J143" s="252"/>
      <c r="K143" s="248"/>
      <c r="L143" s="248"/>
      <c r="M143" s="253"/>
      <c r="N143" s="254"/>
      <c r="O143" s="255"/>
      <c r="P143" s="255"/>
      <c r="Q143" s="255"/>
      <c r="R143" s="255"/>
      <c r="S143" s="255"/>
      <c r="T143" s="255"/>
      <c r="U143" s="255"/>
      <c r="V143" s="255"/>
      <c r="W143" s="255"/>
      <c r="X143" s="255"/>
      <c r="Y143" s="256"/>
      <c r="AT143" s="257" t="s">
        <v>195</v>
      </c>
      <c r="AU143" s="257" t="s">
        <v>88</v>
      </c>
      <c r="AV143" s="13" t="s">
        <v>129</v>
      </c>
      <c r="AW143" s="13" t="s">
        <v>5</v>
      </c>
      <c r="AX143" s="13" t="s">
        <v>86</v>
      </c>
      <c r="AY143" s="257" t="s">
        <v>183</v>
      </c>
    </row>
    <row r="144" s="1" customFormat="1" ht="24" customHeight="1">
      <c r="B144" s="39"/>
      <c r="C144" s="218" t="s">
        <v>258</v>
      </c>
      <c r="D144" s="260" t="s">
        <v>185</v>
      </c>
      <c r="E144" s="219" t="s">
        <v>259</v>
      </c>
      <c r="F144" s="220" t="s">
        <v>260</v>
      </c>
      <c r="G144" s="221" t="s">
        <v>224</v>
      </c>
      <c r="H144" s="222">
        <v>75.239999999999995</v>
      </c>
      <c r="I144" s="223"/>
      <c r="J144" s="223"/>
      <c r="K144" s="224">
        <f>ROUND(P144*H144,2)</f>
        <v>0</v>
      </c>
      <c r="L144" s="220" t="s">
        <v>189</v>
      </c>
      <c r="M144" s="44"/>
      <c r="N144" s="225" t="s">
        <v>20</v>
      </c>
      <c r="O144" s="226" t="s">
        <v>47</v>
      </c>
      <c r="P144" s="227">
        <f>I144+J144</f>
        <v>0</v>
      </c>
      <c r="Q144" s="227">
        <f>ROUND(I144*H144,2)</f>
        <v>0</v>
      </c>
      <c r="R144" s="227">
        <f>ROUND(J144*H144,2)</f>
        <v>0</v>
      </c>
      <c r="S144" s="84"/>
      <c r="T144" s="228">
        <f>S144*H144</f>
        <v>0</v>
      </c>
      <c r="U144" s="228">
        <v>0</v>
      </c>
      <c r="V144" s="228">
        <f>U144*H144</f>
        <v>0</v>
      </c>
      <c r="W144" s="228">
        <v>0</v>
      </c>
      <c r="X144" s="228">
        <f>W144*H144</f>
        <v>0</v>
      </c>
      <c r="Y144" s="229" t="s">
        <v>20</v>
      </c>
      <c r="AR144" s="230" t="s">
        <v>129</v>
      </c>
      <c r="AT144" s="230" t="s">
        <v>185</v>
      </c>
      <c r="AU144" s="230" t="s">
        <v>88</v>
      </c>
      <c r="AY144" s="18" t="s">
        <v>183</v>
      </c>
      <c r="BE144" s="231">
        <f>IF(O144="základní",K144,0)</f>
        <v>0</v>
      </c>
      <c r="BF144" s="231">
        <f>IF(O144="snížená",K144,0)</f>
        <v>0</v>
      </c>
      <c r="BG144" s="231">
        <f>IF(O144="zákl. přenesená",K144,0)</f>
        <v>0</v>
      </c>
      <c r="BH144" s="231">
        <f>IF(O144="sníž. přenesená",K144,0)</f>
        <v>0</v>
      </c>
      <c r="BI144" s="231">
        <f>IF(O144="nulová",K144,0)</f>
        <v>0</v>
      </c>
      <c r="BJ144" s="18" t="s">
        <v>86</v>
      </c>
      <c r="BK144" s="231">
        <f>ROUND(P144*H144,2)</f>
        <v>0</v>
      </c>
      <c r="BL144" s="18" t="s">
        <v>129</v>
      </c>
      <c r="BM144" s="230" t="s">
        <v>261</v>
      </c>
    </row>
    <row r="145" s="1" customFormat="1">
      <c r="B145" s="39"/>
      <c r="C145" s="40"/>
      <c r="D145" s="232" t="s">
        <v>191</v>
      </c>
      <c r="E145" s="40"/>
      <c r="F145" s="233" t="s">
        <v>262</v>
      </c>
      <c r="G145" s="40"/>
      <c r="H145" s="40"/>
      <c r="I145" s="138"/>
      <c r="J145" s="138"/>
      <c r="K145" s="40"/>
      <c r="L145" s="40"/>
      <c r="M145" s="44"/>
      <c r="N145" s="234"/>
      <c r="O145" s="84"/>
      <c r="P145" s="84"/>
      <c r="Q145" s="84"/>
      <c r="R145" s="84"/>
      <c r="S145" s="84"/>
      <c r="T145" s="84"/>
      <c r="U145" s="84"/>
      <c r="V145" s="84"/>
      <c r="W145" s="84"/>
      <c r="X145" s="84"/>
      <c r="Y145" s="85"/>
      <c r="AT145" s="18" t="s">
        <v>191</v>
      </c>
      <c r="AU145" s="18" t="s">
        <v>88</v>
      </c>
    </row>
    <row r="146" s="1" customFormat="1">
      <c r="B146" s="39"/>
      <c r="C146" s="40"/>
      <c r="D146" s="232" t="s">
        <v>193</v>
      </c>
      <c r="E146" s="40"/>
      <c r="F146" s="235" t="s">
        <v>241</v>
      </c>
      <c r="G146" s="40"/>
      <c r="H146" s="40"/>
      <c r="I146" s="138"/>
      <c r="J146" s="138"/>
      <c r="K146" s="40"/>
      <c r="L146" s="40"/>
      <c r="M146" s="44"/>
      <c r="N146" s="234"/>
      <c r="O146" s="84"/>
      <c r="P146" s="84"/>
      <c r="Q146" s="84"/>
      <c r="R146" s="84"/>
      <c r="S146" s="84"/>
      <c r="T146" s="84"/>
      <c r="U146" s="84"/>
      <c r="V146" s="84"/>
      <c r="W146" s="84"/>
      <c r="X146" s="84"/>
      <c r="Y146" s="85"/>
      <c r="AT146" s="18" t="s">
        <v>193</v>
      </c>
      <c r="AU146" s="18" t="s">
        <v>88</v>
      </c>
    </row>
    <row r="147" s="12" customFormat="1">
      <c r="B147" s="236"/>
      <c r="C147" s="237"/>
      <c r="D147" s="232" t="s">
        <v>195</v>
      </c>
      <c r="E147" s="238" t="s">
        <v>20</v>
      </c>
      <c r="F147" s="239" t="s">
        <v>263</v>
      </c>
      <c r="G147" s="237"/>
      <c r="H147" s="240">
        <v>75.239999999999995</v>
      </c>
      <c r="I147" s="241"/>
      <c r="J147" s="241"/>
      <c r="K147" s="237"/>
      <c r="L147" s="237"/>
      <c r="M147" s="242"/>
      <c r="N147" s="243"/>
      <c r="O147" s="244"/>
      <c r="P147" s="244"/>
      <c r="Q147" s="244"/>
      <c r="R147" s="244"/>
      <c r="S147" s="244"/>
      <c r="T147" s="244"/>
      <c r="U147" s="244"/>
      <c r="V147" s="244"/>
      <c r="W147" s="244"/>
      <c r="X147" s="244"/>
      <c r="Y147" s="245"/>
      <c r="AT147" s="246" t="s">
        <v>195</v>
      </c>
      <c r="AU147" s="246" t="s">
        <v>88</v>
      </c>
      <c r="AV147" s="12" t="s">
        <v>88</v>
      </c>
      <c r="AW147" s="12" t="s">
        <v>5</v>
      </c>
      <c r="AX147" s="12" t="s">
        <v>78</v>
      </c>
      <c r="AY147" s="246" t="s">
        <v>183</v>
      </c>
    </row>
    <row r="148" s="13" customFormat="1">
      <c r="B148" s="247"/>
      <c r="C148" s="248"/>
      <c r="D148" s="232" t="s">
        <v>195</v>
      </c>
      <c r="E148" s="249" t="s">
        <v>20</v>
      </c>
      <c r="F148" s="250" t="s">
        <v>197</v>
      </c>
      <c r="G148" s="248"/>
      <c r="H148" s="251">
        <v>75.239999999999995</v>
      </c>
      <c r="I148" s="252"/>
      <c r="J148" s="252"/>
      <c r="K148" s="248"/>
      <c r="L148" s="248"/>
      <c r="M148" s="253"/>
      <c r="N148" s="254"/>
      <c r="O148" s="255"/>
      <c r="P148" s="255"/>
      <c r="Q148" s="255"/>
      <c r="R148" s="255"/>
      <c r="S148" s="255"/>
      <c r="T148" s="255"/>
      <c r="U148" s="255"/>
      <c r="V148" s="255"/>
      <c r="W148" s="255"/>
      <c r="X148" s="255"/>
      <c r="Y148" s="256"/>
      <c r="AT148" s="257" t="s">
        <v>195</v>
      </c>
      <c r="AU148" s="257" t="s">
        <v>88</v>
      </c>
      <c r="AV148" s="13" t="s">
        <v>129</v>
      </c>
      <c r="AW148" s="13" t="s">
        <v>5</v>
      </c>
      <c r="AX148" s="13" t="s">
        <v>86</v>
      </c>
      <c r="AY148" s="257" t="s">
        <v>183</v>
      </c>
    </row>
    <row r="149" s="1" customFormat="1" ht="24" customHeight="1">
      <c r="B149" s="39"/>
      <c r="C149" s="218" t="s">
        <v>264</v>
      </c>
      <c r="D149" s="260" t="s">
        <v>185</v>
      </c>
      <c r="E149" s="219" t="s">
        <v>265</v>
      </c>
      <c r="F149" s="220" t="s">
        <v>266</v>
      </c>
      <c r="G149" s="221" t="s">
        <v>224</v>
      </c>
      <c r="H149" s="222">
        <v>22.571999999999999</v>
      </c>
      <c r="I149" s="223"/>
      <c r="J149" s="223"/>
      <c r="K149" s="224">
        <f>ROUND(P149*H149,2)</f>
        <v>0</v>
      </c>
      <c r="L149" s="220" t="s">
        <v>189</v>
      </c>
      <c r="M149" s="44"/>
      <c r="N149" s="225" t="s">
        <v>20</v>
      </c>
      <c r="O149" s="226" t="s">
        <v>47</v>
      </c>
      <c r="P149" s="227">
        <f>I149+J149</f>
        <v>0</v>
      </c>
      <c r="Q149" s="227">
        <f>ROUND(I149*H149,2)</f>
        <v>0</v>
      </c>
      <c r="R149" s="227">
        <f>ROUND(J149*H149,2)</f>
        <v>0</v>
      </c>
      <c r="S149" s="84"/>
      <c r="T149" s="228">
        <f>S149*H149</f>
        <v>0</v>
      </c>
      <c r="U149" s="228">
        <v>0</v>
      </c>
      <c r="V149" s="228">
        <f>U149*H149</f>
        <v>0</v>
      </c>
      <c r="W149" s="228">
        <v>0</v>
      </c>
      <c r="X149" s="228">
        <f>W149*H149</f>
        <v>0</v>
      </c>
      <c r="Y149" s="229" t="s">
        <v>20</v>
      </c>
      <c r="AR149" s="230" t="s">
        <v>129</v>
      </c>
      <c r="AT149" s="230" t="s">
        <v>185</v>
      </c>
      <c r="AU149" s="230" t="s">
        <v>88</v>
      </c>
      <c r="AY149" s="18" t="s">
        <v>183</v>
      </c>
      <c r="BE149" s="231">
        <f>IF(O149="základní",K149,0)</f>
        <v>0</v>
      </c>
      <c r="BF149" s="231">
        <f>IF(O149="snížená",K149,0)</f>
        <v>0</v>
      </c>
      <c r="BG149" s="231">
        <f>IF(O149="zákl. přenesená",K149,0)</f>
        <v>0</v>
      </c>
      <c r="BH149" s="231">
        <f>IF(O149="sníž. přenesená",K149,0)</f>
        <v>0</v>
      </c>
      <c r="BI149" s="231">
        <f>IF(O149="nulová",K149,0)</f>
        <v>0</v>
      </c>
      <c r="BJ149" s="18" t="s">
        <v>86</v>
      </c>
      <c r="BK149" s="231">
        <f>ROUND(P149*H149,2)</f>
        <v>0</v>
      </c>
      <c r="BL149" s="18" t="s">
        <v>129</v>
      </c>
      <c r="BM149" s="230" t="s">
        <v>267</v>
      </c>
    </row>
    <row r="150" s="1" customFormat="1">
      <c r="B150" s="39"/>
      <c r="C150" s="40"/>
      <c r="D150" s="232" t="s">
        <v>191</v>
      </c>
      <c r="E150" s="40"/>
      <c r="F150" s="233" t="s">
        <v>268</v>
      </c>
      <c r="G150" s="40"/>
      <c r="H150" s="40"/>
      <c r="I150" s="138"/>
      <c r="J150" s="138"/>
      <c r="K150" s="40"/>
      <c r="L150" s="40"/>
      <c r="M150" s="44"/>
      <c r="N150" s="234"/>
      <c r="O150" s="84"/>
      <c r="P150" s="84"/>
      <c r="Q150" s="84"/>
      <c r="R150" s="84"/>
      <c r="S150" s="84"/>
      <c r="T150" s="84"/>
      <c r="U150" s="84"/>
      <c r="V150" s="84"/>
      <c r="W150" s="84"/>
      <c r="X150" s="84"/>
      <c r="Y150" s="85"/>
      <c r="AT150" s="18" t="s">
        <v>191</v>
      </c>
      <c r="AU150" s="18" t="s">
        <v>88</v>
      </c>
    </row>
    <row r="151" s="1" customFormat="1">
      <c r="B151" s="39"/>
      <c r="C151" s="40"/>
      <c r="D151" s="232" t="s">
        <v>193</v>
      </c>
      <c r="E151" s="40"/>
      <c r="F151" s="235" t="s">
        <v>241</v>
      </c>
      <c r="G151" s="40"/>
      <c r="H151" s="40"/>
      <c r="I151" s="138"/>
      <c r="J151" s="138"/>
      <c r="K151" s="40"/>
      <c r="L151" s="40"/>
      <c r="M151" s="44"/>
      <c r="N151" s="234"/>
      <c r="O151" s="84"/>
      <c r="P151" s="84"/>
      <c r="Q151" s="84"/>
      <c r="R151" s="84"/>
      <c r="S151" s="84"/>
      <c r="T151" s="84"/>
      <c r="U151" s="84"/>
      <c r="V151" s="84"/>
      <c r="W151" s="84"/>
      <c r="X151" s="84"/>
      <c r="Y151" s="85"/>
      <c r="AT151" s="18" t="s">
        <v>193</v>
      </c>
      <c r="AU151" s="18" t="s">
        <v>88</v>
      </c>
    </row>
    <row r="152" s="12" customFormat="1">
      <c r="B152" s="236"/>
      <c r="C152" s="237"/>
      <c r="D152" s="232" t="s">
        <v>195</v>
      </c>
      <c r="E152" s="238" t="s">
        <v>20</v>
      </c>
      <c r="F152" s="239" t="s">
        <v>251</v>
      </c>
      <c r="G152" s="237"/>
      <c r="H152" s="240">
        <v>22.571999999999999</v>
      </c>
      <c r="I152" s="241"/>
      <c r="J152" s="241"/>
      <c r="K152" s="237"/>
      <c r="L152" s="237"/>
      <c r="M152" s="242"/>
      <c r="N152" s="243"/>
      <c r="O152" s="244"/>
      <c r="P152" s="244"/>
      <c r="Q152" s="244"/>
      <c r="R152" s="244"/>
      <c r="S152" s="244"/>
      <c r="T152" s="244"/>
      <c r="U152" s="244"/>
      <c r="V152" s="244"/>
      <c r="W152" s="244"/>
      <c r="X152" s="244"/>
      <c r="Y152" s="245"/>
      <c r="AT152" s="246" t="s">
        <v>195</v>
      </c>
      <c r="AU152" s="246" t="s">
        <v>88</v>
      </c>
      <c r="AV152" s="12" t="s">
        <v>88</v>
      </c>
      <c r="AW152" s="12" t="s">
        <v>5</v>
      </c>
      <c r="AX152" s="12" t="s">
        <v>78</v>
      </c>
      <c r="AY152" s="246" t="s">
        <v>183</v>
      </c>
    </row>
    <row r="153" s="13" customFormat="1">
      <c r="B153" s="247"/>
      <c r="C153" s="248"/>
      <c r="D153" s="232" t="s">
        <v>195</v>
      </c>
      <c r="E153" s="249" t="s">
        <v>20</v>
      </c>
      <c r="F153" s="250" t="s">
        <v>197</v>
      </c>
      <c r="G153" s="248"/>
      <c r="H153" s="251">
        <v>22.571999999999999</v>
      </c>
      <c r="I153" s="252"/>
      <c r="J153" s="252"/>
      <c r="K153" s="248"/>
      <c r="L153" s="248"/>
      <c r="M153" s="253"/>
      <c r="N153" s="254"/>
      <c r="O153" s="255"/>
      <c r="P153" s="255"/>
      <c r="Q153" s="255"/>
      <c r="R153" s="255"/>
      <c r="S153" s="255"/>
      <c r="T153" s="255"/>
      <c r="U153" s="255"/>
      <c r="V153" s="255"/>
      <c r="W153" s="255"/>
      <c r="X153" s="255"/>
      <c r="Y153" s="256"/>
      <c r="AT153" s="257" t="s">
        <v>195</v>
      </c>
      <c r="AU153" s="257" t="s">
        <v>88</v>
      </c>
      <c r="AV153" s="13" t="s">
        <v>129</v>
      </c>
      <c r="AW153" s="13" t="s">
        <v>5</v>
      </c>
      <c r="AX153" s="13" t="s">
        <v>86</v>
      </c>
      <c r="AY153" s="257" t="s">
        <v>183</v>
      </c>
    </row>
    <row r="154" s="1" customFormat="1" ht="24" customHeight="1">
      <c r="B154" s="39"/>
      <c r="C154" s="218" t="s">
        <v>269</v>
      </c>
      <c r="D154" s="260" t="s">
        <v>185</v>
      </c>
      <c r="E154" s="219" t="s">
        <v>270</v>
      </c>
      <c r="F154" s="220" t="s">
        <v>271</v>
      </c>
      <c r="G154" s="221" t="s">
        <v>224</v>
      </c>
      <c r="H154" s="222">
        <v>7.524</v>
      </c>
      <c r="I154" s="223"/>
      <c r="J154" s="223"/>
      <c r="K154" s="224">
        <f>ROUND(P154*H154,2)</f>
        <v>0</v>
      </c>
      <c r="L154" s="220" t="s">
        <v>189</v>
      </c>
      <c r="M154" s="44"/>
      <c r="N154" s="225" t="s">
        <v>20</v>
      </c>
      <c r="O154" s="226" t="s">
        <v>47</v>
      </c>
      <c r="P154" s="227">
        <f>I154+J154</f>
        <v>0</v>
      </c>
      <c r="Q154" s="227">
        <f>ROUND(I154*H154,2)</f>
        <v>0</v>
      </c>
      <c r="R154" s="227">
        <f>ROUND(J154*H154,2)</f>
        <v>0</v>
      </c>
      <c r="S154" s="84"/>
      <c r="T154" s="228">
        <f>S154*H154</f>
        <v>0</v>
      </c>
      <c r="U154" s="228">
        <v>0</v>
      </c>
      <c r="V154" s="228">
        <f>U154*H154</f>
        <v>0</v>
      </c>
      <c r="W154" s="228">
        <v>0</v>
      </c>
      <c r="X154" s="228">
        <f>W154*H154</f>
        <v>0</v>
      </c>
      <c r="Y154" s="229" t="s">
        <v>20</v>
      </c>
      <c r="AR154" s="230" t="s">
        <v>129</v>
      </c>
      <c r="AT154" s="230" t="s">
        <v>185</v>
      </c>
      <c r="AU154" s="230" t="s">
        <v>88</v>
      </c>
      <c r="AY154" s="18" t="s">
        <v>183</v>
      </c>
      <c r="BE154" s="231">
        <f>IF(O154="základní",K154,0)</f>
        <v>0</v>
      </c>
      <c r="BF154" s="231">
        <f>IF(O154="snížená",K154,0)</f>
        <v>0</v>
      </c>
      <c r="BG154" s="231">
        <f>IF(O154="zákl. přenesená",K154,0)</f>
        <v>0</v>
      </c>
      <c r="BH154" s="231">
        <f>IF(O154="sníž. přenesená",K154,0)</f>
        <v>0</v>
      </c>
      <c r="BI154" s="231">
        <f>IF(O154="nulová",K154,0)</f>
        <v>0</v>
      </c>
      <c r="BJ154" s="18" t="s">
        <v>86</v>
      </c>
      <c r="BK154" s="231">
        <f>ROUND(P154*H154,2)</f>
        <v>0</v>
      </c>
      <c r="BL154" s="18" t="s">
        <v>129</v>
      </c>
      <c r="BM154" s="230" t="s">
        <v>272</v>
      </c>
    </row>
    <row r="155" s="1" customFormat="1">
      <c r="B155" s="39"/>
      <c r="C155" s="40"/>
      <c r="D155" s="232" t="s">
        <v>191</v>
      </c>
      <c r="E155" s="40"/>
      <c r="F155" s="233" t="s">
        <v>273</v>
      </c>
      <c r="G155" s="40"/>
      <c r="H155" s="40"/>
      <c r="I155" s="138"/>
      <c r="J155" s="138"/>
      <c r="K155" s="40"/>
      <c r="L155" s="40"/>
      <c r="M155" s="44"/>
      <c r="N155" s="234"/>
      <c r="O155" s="84"/>
      <c r="P155" s="84"/>
      <c r="Q155" s="84"/>
      <c r="R155" s="84"/>
      <c r="S155" s="84"/>
      <c r="T155" s="84"/>
      <c r="U155" s="84"/>
      <c r="V155" s="84"/>
      <c r="W155" s="84"/>
      <c r="X155" s="84"/>
      <c r="Y155" s="85"/>
      <c r="AT155" s="18" t="s">
        <v>191</v>
      </c>
      <c r="AU155" s="18" t="s">
        <v>88</v>
      </c>
    </row>
    <row r="156" s="1" customFormat="1">
      <c r="B156" s="39"/>
      <c r="C156" s="40"/>
      <c r="D156" s="232" t="s">
        <v>193</v>
      </c>
      <c r="E156" s="40"/>
      <c r="F156" s="235" t="s">
        <v>241</v>
      </c>
      <c r="G156" s="40"/>
      <c r="H156" s="40"/>
      <c r="I156" s="138"/>
      <c r="J156" s="138"/>
      <c r="K156" s="40"/>
      <c r="L156" s="40"/>
      <c r="M156" s="44"/>
      <c r="N156" s="234"/>
      <c r="O156" s="84"/>
      <c r="P156" s="84"/>
      <c r="Q156" s="84"/>
      <c r="R156" s="84"/>
      <c r="S156" s="84"/>
      <c r="T156" s="84"/>
      <c r="U156" s="84"/>
      <c r="V156" s="84"/>
      <c r="W156" s="84"/>
      <c r="X156" s="84"/>
      <c r="Y156" s="85"/>
      <c r="AT156" s="18" t="s">
        <v>193</v>
      </c>
      <c r="AU156" s="18" t="s">
        <v>88</v>
      </c>
    </row>
    <row r="157" s="12" customFormat="1">
      <c r="B157" s="236"/>
      <c r="C157" s="237"/>
      <c r="D157" s="232" t="s">
        <v>195</v>
      </c>
      <c r="E157" s="238" t="s">
        <v>20</v>
      </c>
      <c r="F157" s="239" t="s">
        <v>257</v>
      </c>
      <c r="G157" s="237"/>
      <c r="H157" s="240">
        <v>7.524</v>
      </c>
      <c r="I157" s="241"/>
      <c r="J157" s="241"/>
      <c r="K157" s="237"/>
      <c r="L157" s="237"/>
      <c r="M157" s="242"/>
      <c r="N157" s="243"/>
      <c r="O157" s="244"/>
      <c r="P157" s="244"/>
      <c r="Q157" s="244"/>
      <c r="R157" s="244"/>
      <c r="S157" s="244"/>
      <c r="T157" s="244"/>
      <c r="U157" s="244"/>
      <c r="V157" s="244"/>
      <c r="W157" s="244"/>
      <c r="X157" s="244"/>
      <c r="Y157" s="245"/>
      <c r="AT157" s="246" t="s">
        <v>195</v>
      </c>
      <c r="AU157" s="246" t="s">
        <v>88</v>
      </c>
      <c r="AV157" s="12" t="s">
        <v>88</v>
      </c>
      <c r="AW157" s="12" t="s">
        <v>5</v>
      </c>
      <c r="AX157" s="12" t="s">
        <v>78</v>
      </c>
      <c r="AY157" s="246" t="s">
        <v>183</v>
      </c>
    </row>
    <row r="158" s="13" customFormat="1">
      <c r="B158" s="247"/>
      <c r="C158" s="248"/>
      <c r="D158" s="232" t="s">
        <v>195</v>
      </c>
      <c r="E158" s="249" t="s">
        <v>20</v>
      </c>
      <c r="F158" s="250" t="s">
        <v>197</v>
      </c>
      <c r="G158" s="248"/>
      <c r="H158" s="251">
        <v>7.524</v>
      </c>
      <c r="I158" s="252"/>
      <c r="J158" s="252"/>
      <c r="K158" s="248"/>
      <c r="L158" s="248"/>
      <c r="M158" s="253"/>
      <c r="N158" s="254"/>
      <c r="O158" s="255"/>
      <c r="P158" s="255"/>
      <c r="Q158" s="255"/>
      <c r="R158" s="255"/>
      <c r="S158" s="255"/>
      <c r="T158" s="255"/>
      <c r="U158" s="255"/>
      <c r="V158" s="255"/>
      <c r="W158" s="255"/>
      <c r="X158" s="255"/>
      <c r="Y158" s="256"/>
      <c r="AT158" s="257" t="s">
        <v>195</v>
      </c>
      <c r="AU158" s="257" t="s">
        <v>88</v>
      </c>
      <c r="AV158" s="13" t="s">
        <v>129</v>
      </c>
      <c r="AW158" s="13" t="s">
        <v>5</v>
      </c>
      <c r="AX158" s="13" t="s">
        <v>86</v>
      </c>
      <c r="AY158" s="257" t="s">
        <v>183</v>
      </c>
    </row>
    <row r="159" s="1" customFormat="1" ht="24" customHeight="1">
      <c r="B159" s="39"/>
      <c r="C159" s="218" t="s">
        <v>274</v>
      </c>
      <c r="D159" s="294" t="s">
        <v>185</v>
      </c>
      <c r="E159" s="219" t="s">
        <v>275</v>
      </c>
      <c r="F159" s="220" t="s">
        <v>276</v>
      </c>
      <c r="G159" s="221" t="s">
        <v>224</v>
      </c>
      <c r="H159" s="222">
        <v>5.79</v>
      </c>
      <c r="I159" s="223"/>
      <c r="J159" s="223"/>
      <c r="K159" s="224">
        <f>ROUND(P159*H159,2)</f>
        <v>0</v>
      </c>
      <c r="L159" s="220" t="s">
        <v>189</v>
      </c>
      <c r="M159" s="44"/>
      <c r="N159" s="225" t="s">
        <v>20</v>
      </c>
      <c r="O159" s="226" t="s">
        <v>47</v>
      </c>
      <c r="P159" s="227">
        <f>I159+J159</f>
        <v>0</v>
      </c>
      <c r="Q159" s="227">
        <f>ROUND(I159*H159,2)</f>
        <v>0</v>
      </c>
      <c r="R159" s="227">
        <f>ROUND(J159*H159,2)</f>
        <v>0</v>
      </c>
      <c r="S159" s="84"/>
      <c r="T159" s="228">
        <f>S159*H159</f>
        <v>0</v>
      </c>
      <c r="U159" s="228">
        <v>0</v>
      </c>
      <c r="V159" s="228">
        <f>U159*H159</f>
        <v>0</v>
      </c>
      <c r="W159" s="228">
        <v>0</v>
      </c>
      <c r="X159" s="228">
        <f>W159*H159</f>
        <v>0</v>
      </c>
      <c r="Y159" s="229" t="s">
        <v>20</v>
      </c>
      <c r="AR159" s="230" t="s">
        <v>129</v>
      </c>
      <c r="AT159" s="230" t="s">
        <v>185</v>
      </c>
      <c r="AU159" s="230" t="s">
        <v>88</v>
      </c>
      <c r="AY159" s="18" t="s">
        <v>183</v>
      </c>
      <c r="BE159" s="231">
        <f>IF(O159="základní",K159,0)</f>
        <v>0</v>
      </c>
      <c r="BF159" s="231">
        <f>IF(O159="snížená",K159,0)</f>
        <v>0</v>
      </c>
      <c r="BG159" s="231">
        <f>IF(O159="zákl. přenesená",K159,0)</f>
        <v>0</v>
      </c>
      <c r="BH159" s="231">
        <f>IF(O159="sníž. přenesená",K159,0)</f>
        <v>0</v>
      </c>
      <c r="BI159" s="231">
        <f>IF(O159="nulová",K159,0)</f>
        <v>0</v>
      </c>
      <c r="BJ159" s="18" t="s">
        <v>86</v>
      </c>
      <c r="BK159" s="231">
        <f>ROUND(P159*H159,2)</f>
        <v>0</v>
      </c>
      <c r="BL159" s="18" t="s">
        <v>129</v>
      </c>
      <c r="BM159" s="230" t="s">
        <v>277</v>
      </c>
    </row>
    <row r="160" s="1" customFormat="1">
      <c r="B160" s="39"/>
      <c r="C160" s="40"/>
      <c r="D160" s="232" t="s">
        <v>191</v>
      </c>
      <c r="E160" s="40"/>
      <c r="F160" s="233" t="s">
        <v>278</v>
      </c>
      <c r="G160" s="40"/>
      <c r="H160" s="40"/>
      <c r="I160" s="138"/>
      <c r="J160" s="138"/>
      <c r="K160" s="40"/>
      <c r="L160" s="40"/>
      <c r="M160" s="44"/>
      <c r="N160" s="234"/>
      <c r="O160" s="84"/>
      <c r="P160" s="84"/>
      <c r="Q160" s="84"/>
      <c r="R160" s="84"/>
      <c r="S160" s="84"/>
      <c r="T160" s="84"/>
      <c r="U160" s="84"/>
      <c r="V160" s="84"/>
      <c r="W160" s="84"/>
      <c r="X160" s="84"/>
      <c r="Y160" s="85"/>
      <c r="AT160" s="18" t="s">
        <v>191</v>
      </c>
      <c r="AU160" s="18" t="s">
        <v>88</v>
      </c>
    </row>
    <row r="161" s="1" customFormat="1">
      <c r="B161" s="39"/>
      <c r="C161" s="40"/>
      <c r="D161" s="232" t="s">
        <v>193</v>
      </c>
      <c r="E161" s="40"/>
      <c r="F161" s="235" t="s">
        <v>279</v>
      </c>
      <c r="G161" s="40"/>
      <c r="H161" s="40"/>
      <c r="I161" s="138"/>
      <c r="J161" s="138"/>
      <c r="K161" s="40"/>
      <c r="L161" s="40"/>
      <c r="M161" s="44"/>
      <c r="N161" s="234"/>
      <c r="O161" s="84"/>
      <c r="P161" s="84"/>
      <c r="Q161" s="84"/>
      <c r="R161" s="84"/>
      <c r="S161" s="84"/>
      <c r="T161" s="84"/>
      <c r="U161" s="84"/>
      <c r="V161" s="84"/>
      <c r="W161" s="84"/>
      <c r="X161" s="84"/>
      <c r="Y161" s="85"/>
      <c r="AT161" s="18" t="s">
        <v>193</v>
      </c>
      <c r="AU161" s="18" t="s">
        <v>88</v>
      </c>
    </row>
    <row r="162" s="14" customFormat="1">
      <c r="B162" s="261"/>
      <c r="C162" s="262"/>
      <c r="D162" s="232" t="s">
        <v>195</v>
      </c>
      <c r="E162" s="263" t="s">
        <v>20</v>
      </c>
      <c r="F162" s="264" t="s">
        <v>280</v>
      </c>
      <c r="G162" s="262"/>
      <c r="H162" s="263" t="s">
        <v>20</v>
      </c>
      <c r="I162" s="265"/>
      <c r="J162" s="265"/>
      <c r="K162" s="262"/>
      <c r="L162" s="262"/>
      <c r="M162" s="266"/>
      <c r="N162" s="267"/>
      <c r="O162" s="268"/>
      <c r="P162" s="268"/>
      <c r="Q162" s="268"/>
      <c r="R162" s="268"/>
      <c r="S162" s="268"/>
      <c r="T162" s="268"/>
      <c r="U162" s="268"/>
      <c r="V162" s="268"/>
      <c r="W162" s="268"/>
      <c r="X162" s="268"/>
      <c r="Y162" s="269"/>
      <c r="AT162" s="270" t="s">
        <v>195</v>
      </c>
      <c r="AU162" s="270" t="s">
        <v>88</v>
      </c>
      <c r="AV162" s="14" t="s">
        <v>86</v>
      </c>
      <c r="AW162" s="14" t="s">
        <v>5</v>
      </c>
      <c r="AX162" s="14" t="s">
        <v>78</v>
      </c>
      <c r="AY162" s="270" t="s">
        <v>183</v>
      </c>
    </row>
    <row r="163" s="14" customFormat="1">
      <c r="B163" s="261"/>
      <c r="C163" s="262"/>
      <c r="D163" s="232" t="s">
        <v>195</v>
      </c>
      <c r="E163" s="263" t="s">
        <v>20</v>
      </c>
      <c r="F163" s="264" t="s">
        <v>281</v>
      </c>
      <c r="G163" s="262"/>
      <c r="H163" s="263" t="s">
        <v>20</v>
      </c>
      <c r="I163" s="265"/>
      <c r="J163" s="265"/>
      <c r="K163" s="262"/>
      <c r="L163" s="262"/>
      <c r="M163" s="266"/>
      <c r="N163" s="267"/>
      <c r="O163" s="268"/>
      <c r="P163" s="268"/>
      <c r="Q163" s="268"/>
      <c r="R163" s="268"/>
      <c r="S163" s="268"/>
      <c r="T163" s="268"/>
      <c r="U163" s="268"/>
      <c r="V163" s="268"/>
      <c r="W163" s="268"/>
      <c r="X163" s="268"/>
      <c r="Y163" s="269"/>
      <c r="AT163" s="270" t="s">
        <v>195</v>
      </c>
      <c r="AU163" s="270" t="s">
        <v>88</v>
      </c>
      <c r="AV163" s="14" t="s">
        <v>86</v>
      </c>
      <c r="AW163" s="14" t="s">
        <v>5</v>
      </c>
      <c r="AX163" s="14" t="s">
        <v>78</v>
      </c>
      <c r="AY163" s="270" t="s">
        <v>183</v>
      </c>
    </row>
    <row r="164" s="12" customFormat="1">
      <c r="B164" s="236"/>
      <c r="C164" s="237"/>
      <c r="D164" s="232" t="s">
        <v>195</v>
      </c>
      <c r="E164" s="238" t="s">
        <v>20</v>
      </c>
      <c r="F164" s="239" t="s">
        <v>967</v>
      </c>
      <c r="G164" s="237"/>
      <c r="H164" s="240">
        <v>1.9199999999999999</v>
      </c>
      <c r="I164" s="241"/>
      <c r="J164" s="241"/>
      <c r="K164" s="237"/>
      <c r="L164" s="237"/>
      <c r="M164" s="242"/>
      <c r="N164" s="243"/>
      <c r="O164" s="244"/>
      <c r="P164" s="244"/>
      <c r="Q164" s="244"/>
      <c r="R164" s="244"/>
      <c r="S164" s="244"/>
      <c r="T164" s="244"/>
      <c r="U164" s="244"/>
      <c r="V164" s="244"/>
      <c r="W164" s="244"/>
      <c r="X164" s="244"/>
      <c r="Y164" s="245"/>
      <c r="AT164" s="246" t="s">
        <v>195</v>
      </c>
      <c r="AU164" s="246" t="s">
        <v>88</v>
      </c>
      <c r="AV164" s="12" t="s">
        <v>88</v>
      </c>
      <c r="AW164" s="12" t="s">
        <v>5</v>
      </c>
      <c r="AX164" s="12" t="s">
        <v>78</v>
      </c>
      <c r="AY164" s="246" t="s">
        <v>183</v>
      </c>
    </row>
    <row r="165" s="12" customFormat="1">
      <c r="B165" s="236"/>
      <c r="C165" s="237"/>
      <c r="D165" s="232" t="s">
        <v>195</v>
      </c>
      <c r="E165" s="238" t="s">
        <v>20</v>
      </c>
      <c r="F165" s="239" t="s">
        <v>968</v>
      </c>
      <c r="G165" s="237"/>
      <c r="H165" s="240">
        <v>1.9199999999999999</v>
      </c>
      <c r="I165" s="241"/>
      <c r="J165" s="241"/>
      <c r="K165" s="237"/>
      <c r="L165" s="237"/>
      <c r="M165" s="242"/>
      <c r="N165" s="243"/>
      <c r="O165" s="244"/>
      <c r="P165" s="244"/>
      <c r="Q165" s="244"/>
      <c r="R165" s="244"/>
      <c r="S165" s="244"/>
      <c r="T165" s="244"/>
      <c r="U165" s="244"/>
      <c r="V165" s="244"/>
      <c r="W165" s="244"/>
      <c r="X165" s="244"/>
      <c r="Y165" s="245"/>
      <c r="AT165" s="246" t="s">
        <v>195</v>
      </c>
      <c r="AU165" s="246" t="s">
        <v>88</v>
      </c>
      <c r="AV165" s="12" t="s">
        <v>88</v>
      </c>
      <c r="AW165" s="12" t="s">
        <v>5</v>
      </c>
      <c r="AX165" s="12" t="s">
        <v>78</v>
      </c>
      <c r="AY165" s="246" t="s">
        <v>183</v>
      </c>
    </row>
    <row r="166" s="12" customFormat="1">
      <c r="B166" s="236"/>
      <c r="C166" s="237"/>
      <c r="D166" s="232" t="s">
        <v>195</v>
      </c>
      <c r="E166" s="238" t="s">
        <v>20</v>
      </c>
      <c r="F166" s="239" t="s">
        <v>969</v>
      </c>
      <c r="G166" s="237"/>
      <c r="H166" s="240">
        <v>1.5600000000000001</v>
      </c>
      <c r="I166" s="241"/>
      <c r="J166" s="241"/>
      <c r="K166" s="237"/>
      <c r="L166" s="237"/>
      <c r="M166" s="242"/>
      <c r="N166" s="243"/>
      <c r="O166" s="244"/>
      <c r="P166" s="244"/>
      <c r="Q166" s="244"/>
      <c r="R166" s="244"/>
      <c r="S166" s="244"/>
      <c r="T166" s="244"/>
      <c r="U166" s="244"/>
      <c r="V166" s="244"/>
      <c r="W166" s="244"/>
      <c r="X166" s="244"/>
      <c r="Y166" s="245"/>
      <c r="AT166" s="246" t="s">
        <v>195</v>
      </c>
      <c r="AU166" s="246" t="s">
        <v>88</v>
      </c>
      <c r="AV166" s="12" t="s">
        <v>88</v>
      </c>
      <c r="AW166" s="12" t="s">
        <v>5</v>
      </c>
      <c r="AX166" s="12" t="s">
        <v>78</v>
      </c>
      <c r="AY166" s="246" t="s">
        <v>183</v>
      </c>
    </row>
    <row r="167" s="15" customFormat="1">
      <c r="B167" s="271"/>
      <c r="C167" s="272"/>
      <c r="D167" s="232" t="s">
        <v>195</v>
      </c>
      <c r="E167" s="273" t="s">
        <v>136</v>
      </c>
      <c r="F167" s="274" t="s">
        <v>286</v>
      </c>
      <c r="G167" s="272"/>
      <c r="H167" s="275">
        <v>5.4000000000000004</v>
      </c>
      <c r="I167" s="276"/>
      <c r="J167" s="276"/>
      <c r="K167" s="272"/>
      <c r="L167" s="272"/>
      <c r="M167" s="277"/>
      <c r="N167" s="278"/>
      <c r="O167" s="279"/>
      <c r="P167" s="279"/>
      <c r="Q167" s="279"/>
      <c r="R167" s="279"/>
      <c r="S167" s="279"/>
      <c r="T167" s="279"/>
      <c r="U167" s="279"/>
      <c r="V167" s="279"/>
      <c r="W167" s="279"/>
      <c r="X167" s="279"/>
      <c r="Y167" s="280"/>
      <c r="AT167" s="281" t="s">
        <v>195</v>
      </c>
      <c r="AU167" s="281" t="s">
        <v>88</v>
      </c>
      <c r="AV167" s="15" t="s">
        <v>205</v>
      </c>
      <c r="AW167" s="15" t="s">
        <v>5</v>
      </c>
      <c r="AX167" s="15" t="s">
        <v>78</v>
      </c>
      <c r="AY167" s="281" t="s">
        <v>183</v>
      </c>
    </row>
    <row r="168" s="14" customFormat="1">
      <c r="B168" s="261"/>
      <c r="C168" s="262"/>
      <c r="D168" s="232" t="s">
        <v>195</v>
      </c>
      <c r="E168" s="263" t="s">
        <v>20</v>
      </c>
      <c r="F168" s="264" t="s">
        <v>287</v>
      </c>
      <c r="G168" s="262"/>
      <c r="H168" s="263" t="s">
        <v>20</v>
      </c>
      <c r="I168" s="265"/>
      <c r="J168" s="265"/>
      <c r="K168" s="262"/>
      <c r="L168" s="262"/>
      <c r="M168" s="266"/>
      <c r="N168" s="267"/>
      <c r="O168" s="268"/>
      <c r="P168" s="268"/>
      <c r="Q168" s="268"/>
      <c r="R168" s="268"/>
      <c r="S168" s="268"/>
      <c r="T168" s="268"/>
      <c r="U168" s="268"/>
      <c r="V168" s="268"/>
      <c r="W168" s="268"/>
      <c r="X168" s="268"/>
      <c r="Y168" s="269"/>
      <c r="AT168" s="270" t="s">
        <v>195</v>
      </c>
      <c r="AU168" s="270" t="s">
        <v>88</v>
      </c>
      <c r="AV168" s="14" t="s">
        <v>86</v>
      </c>
      <c r="AW168" s="14" t="s">
        <v>5</v>
      </c>
      <c r="AX168" s="14" t="s">
        <v>78</v>
      </c>
      <c r="AY168" s="270" t="s">
        <v>183</v>
      </c>
    </row>
    <row r="169" s="12" customFormat="1">
      <c r="B169" s="236"/>
      <c r="C169" s="237"/>
      <c r="D169" s="232" t="s">
        <v>195</v>
      </c>
      <c r="E169" s="238" t="s">
        <v>20</v>
      </c>
      <c r="F169" s="239" t="s">
        <v>970</v>
      </c>
      <c r="G169" s="237"/>
      <c r="H169" s="240">
        <v>1.4099999999999999</v>
      </c>
      <c r="I169" s="241"/>
      <c r="J169" s="241"/>
      <c r="K169" s="237"/>
      <c r="L169" s="237"/>
      <c r="M169" s="242"/>
      <c r="N169" s="243"/>
      <c r="O169" s="244"/>
      <c r="P169" s="244"/>
      <c r="Q169" s="244"/>
      <c r="R169" s="244"/>
      <c r="S169" s="244"/>
      <c r="T169" s="244"/>
      <c r="U169" s="244"/>
      <c r="V169" s="244"/>
      <c r="W169" s="244"/>
      <c r="X169" s="244"/>
      <c r="Y169" s="245"/>
      <c r="AT169" s="246" t="s">
        <v>195</v>
      </c>
      <c r="AU169" s="246" t="s">
        <v>88</v>
      </c>
      <c r="AV169" s="12" t="s">
        <v>88</v>
      </c>
      <c r="AW169" s="12" t="s">
        <v>5</v>
      </c>
      <c r="AX169" s="12" t="s">
        <v>78</v>
      </c>
      <c r="AY169" s="246" t="s">
        <v>183</v>
      </c>
    </row>
    <row r="170" s="12" customFormat="1">
      <c r="B170" s="236"/>
      <c r="C170" s="237"/>
      <c r="D170" s="232" t="s">
        <v>195</v>
      </c>
      <c r="E170" s="238" t="s">
        <v>20</v>
      </c>
      <c r="F170" s="239" t="s">
        <v>971</v>
      </c>
      <c r="G170" s="237"/>
      <c r="H170" s="240">
        <v>2.46</v>
      </c>
      <c r="I170" s="241"/>
      <c r="J170" s="241"/>
      <c r="K170" s="237"/>
      <c r="L170" s="237"/>
      <c r="M170" s="242"/>
      <c r="N170" s="243"/>
      <c r="O170" s="244"/>
      <c r="P170" s="244"/>
      <c r="Q170" s="244"/>
      <c r="R170" s="244"/>
      <c r="S170" s="244"/>
      <c r="T170" s="244"/>
      <c r="U170" s="244"/>
      <c r="V170" s="244"/>
      <c r="W170" s="244"/>
      <c r="X170" s="244"/>
      <c r="Y170" s="245"/>
      <c r="AT170" s="246" t="s">
        <v>195</v>
      </c>
      <c r="AU170" s="246" t="s">
        <v>88</v>
      </c>
      <c r="AV170" s="12" t="s">
        <v>88</v>
      </c>
      <c r="AW170" s="12" t="s">
        <v>5</v>
      </c>
      <c r="AX170" s="12" t="s">
        <v>78</v>
      </c>
      <c r="AY170" s="246" t="s">
        <v>183</v>
      </c>
    </row>
    <row r="171" s="12" customFormat="1">
      <c r="B171" s="236"/>
      <c r="C171" s="237"/>
      <c r="D171" s="232" t="s">
        <v>195</v>
      </c>
      <c r="E171" s="238" t="s">
        <v>20</v>
      </c>
      <c r="F171" s="239" t="s">
        <v>972</v>
      </c>
      <c r="G171" s="237"/>
      <c r="H171" s="240">
        <v>2.3100000000000001</v>
      </c>
      <c r="I171" s="241"/>
      <c r="J171" s="241"/>
      <c r="K171" s="237"/>
      <c r="L171" s="237"/>
      <c r="M171" s="242"/>
      <c r="N171" s="243"/>
      <c r="O171" s="244"/>
      <c r="P171" s="244"/>
      <c r="Q171" s="244"/>
      <c r="R171" s="244"/>
      <c r="S171" s="244"/>
      <c r="T171" s="244"/>
      <c r="U171" s="244"/>
      <c r="V171" s="244"/>
      <c r="W171" s="244"/>
      <c r="X171" s="244"/>
      <c r="Y171" s="245"/>
      <c r="AT171" s="246" t="s">
        <v>195</v>
      </c>
      <c r="AU171" s="246" t="s">
        <v>88</v>
      </c>
      <c r="AV171" s="12" t="s">
        <v>88</v>
      </c>
      <c r="AW171" s="12" t="s">
        <v>5</v>
      </c>
      <c r="AX171" s="12" t="s">
        <v>78</v>
      </c>
      <c r="AY171" s="246" t="s">
        <v>183</v>
      </c>
    </row>
    <row r="172" s="15" customFormat="1">
      <c r="B172" s="271"/>
      <c r="C172" s="272"/>
      <c r="D172" s="232" t="s">
        <v>195</v>
      </c>
      <c r="E172" s="273" t="s">
        <v>292</v>
      </c>
      <c r="F172" s="274" t="s">
        <v>286</v>
      </c>
      <c r="G172" s="272"/>
      <c r="H172" s="275">
        <v>6.1799999999999997</v>
      </c>
      <c r="I172" s="276"/>
      <c r="J172" s="276"/>
      <c r="K172" s="272"/>
      <c r="L172" s="272"/>
      <c r="M172" s="277"/>
      <c r="N172" s="278"/>
      <c r="O172" s="279"/>
      <c r="P172" s="279"/>
      <c r="Q172" s="279"/>
      <c r="R172" s="279"/>
      <c r="S172" s="279"/>
      <c r="T172" s="279"/>
      <c r="U172" s="279"/>
      <c r="V172" s="279"/>
      <c r="W172" s="279"/>
      <c r="X172" s="279"/>
      <c r="Y172" s="280"/>
      <c r="AT172" s="281" t="s">
        <v>195</v>
      </c>
      <c r="AU172" s="281" t="s">
        <v>88</v>
      </c>
      <c r="AV172" s="15" t="s">
        <v>205</v>
      </c>
      <c r="AW172" s="15" t="s">
        <v>5</v>
      </c>
      <c r="AX172" s="15" t="s">
        <v>78</v>
      </c>
      <c r="AY172" s="281" t="s">
        <v>183</v>
      </c>
    </row>
    <row r="173" s="13" customFormat="1">
      <c r="B173" s="247"/>
      <c r="C173" s="248"/>
      <c r="D173" s="232" t="s">
        <v>195</v>
      </c>
      <c r="E173" s="249" t="s">
        <v>133</v>
      </c>
      <c r="F173" s="250" t="s">
        <v>197</v>
      </c>
      <c r="G173" s="248"/>
      <c r="H173" s="251">
        <v>11.58</v>
      </c>
      <c r="I173" s="252"/>
      <c r="J173" s="252"/>
      <c r="K173" s="248"/>
      <c r="L173" s="248"/>
      <c r="M173" s="253"/>
      <c r="N173" s="254"/>
      <c r="O173" s="255"/>
      <c r="P173" s="255"/>
      <c r="Q173" s="255"/>
      <c r="R173" s="255"/>
      <c r="S173" s="255"/>
      <c r="T173" s="255"/>
      <c r="U173" s="255"/>
      <c r="V173" s="255"/>
      <c r="W173" s="255"/>
      <c r="X173" s="255"/>
      <c r="Y173" s="256"/>
      <c r="AT173" s="257" t="s">
        <v>195</v>
      </c>
      <c r="AU173" s="257" t="s">
        <v>88</v>
      </c>
      <c r="AV173" s="13" t="s">
        <v>129</v>
      </c>
      <c r="AW173" s="13" t="s">
        <v>5</v>
      </c>
      <c r="AX173" s="13" t="s">
        <v>78</v>
      </c>
      <c r="AY173" s="257" t="s">
        <v>183</v>
      </c>
    </row>
    <row r="174" s="12" customFormat="1">
      <c r="B174" s="236"/>
      <c r="C174" s="237"/>
      <c r="D174" s="232" t="s">
        <v>195</v>
      </c>
      <c r="E174" s="238" t="s">
        <v>20</v>
      </c>
      <c r="F174" s="239" t="s">
        <v>293</v>
      </c>
      <c r="G174" s="237"/>
      <c r="H174" s="240">
        <v>5.79</v>
      </c>
      <c r="I174" s="241"/>
      <c r="J174" s="241"/>
      <c r="K174" s="237"/>
      <c r="L174" s="237"/>
      <c r="M174" s="242"/>
      <c r="N174" s="243"/>
      <c r="O174" s="244"/>
      <c r="P174" s="244"/>
      <c r="Q174" s="244"/>
      <c r="R174" s="244"/>
      <c r="S174" s="244"/>
      <c r="T174" s="244"/>
      <c r="U174" s="244"/>
      <c r="V174" s="244"/>
      <c r="W174" s="244"/>
      <c r="X174" s="244"/>
      <c r="Y174" s="245"/>
      <c r="AT174" s="246" t="s">
        <v>195</v>
      </c>
      <c r="AU174" s="246" t="s">
        <v>88</v>
      </c>
      <c r="AV174" s="12" t="s">
        <v>88</v>
      </c>
      <c r="AW174" s="12" t="s">
        <v>5</v>
      </c>
      <c r="AX174" s="12" t="s">
        <v>78</v>
      </c>
      <c r="AY174" s="246" t="s">
        <v>183</v>
      </c>
    </row>
    <row r="175" s="13" customFormat="1">
      <c r="B175" s="247"/>
      <c r="C175" s="248"/>
      <c r="D175" s="232" t="s">
        <v>195</v>
      </c>
      <c r="E175" s="249" t="s">
        <v>20</v>
      </c>
      <c r="F175" s="250" t="s">
        <v>197</v>
      </c>
      <c r="G175" s="248"/>
      <c r="H175" s="251">
        <v>5.79</v>
      </c>
      <c r="I175" s="252"/>
      <c r="J175" s="252"/>
      <c r="K175" s="248"/>
      <c r="L175" s="248"/>
      <c r="M175" s="253"/>
      <c r="N175" s="254"/>
      <c r="O175" s="255"/>
      <c r="P175" s="255"/>
      <c r="Q175" s="255"/>
      <c r="R175" s="255"/>
      <c r="S175" s="255"/>
      <c r="T175" s="255"/>
      <c r="U175" s="255"/>
      <c r="V175" s="255"/>
      <c r="W175" s="255"/>
      <c r="X175" s="255"/>
      <c r="Y175" s="256"/>
      <c r="AT175" s="257" t="s">
        <v>195</v>
      </c>
      <c r="AU175" s="257" t="s">
        <v>88</v>
      </c>
      <c r="AV175" s="13" t="s">
        <v>129</v>
      </c>
      <c r="AW175" s="13" t="s">
        <v>5</v>
      </c>
      <c r="AX175" s="13" t="s">
        <v>86</v>
      </c>
      <c r="AY175" s="257" t="s">
        <v>183</v>
      </c>
    </row>
    <row r="176" s="1" customFormat="1" ht="24" customHeight="1">
      <c r="B176" s="39"/>
      <c r="C176" s="218" t="s">
        <v>9</v>
      </c>
      <c r="D176" s="260" t="s">
        <v>185</v>
      </c>
      <c r="E176" s="219" t="s">
        <v>294</v>
      </c>
      <c r="F176" s="220" t="s">
        <v>295</v>
      </c>
      <c r="G176" s="221" t="s">
        <v>224</v>
      </c>
      <c r="H176" s="222">
        <v>1.7370000000000001</v>
      </c>
      <c r="I176" s="223"/>
      <c r="J176" s="223"/>
      <c r="K176" s="224">
        <f>ROUND(P176*H176,2)</f>
        <v>0</v>
      </c>
      <c r="L176" s="220" t="s">
        <v>189</v>
      </c>
      <c r="M176" s="44"/>
      <c r="N176" s="225" t="s">
        <v>20</v>
      </c>
      <c r="O176" s="226" t="s">
        <v>47</v>
      </c>
      <c r="P176" s="227">
        <f>I176+J176</f>
        <v>0</v>
      </c>
      <c r="Q176" s="227">
        <f>ROUND(I176*H176,2)</f>
        <v>0</v>
      </c>
      <c r="R176" s="227">
        <f>ROUND(J176*H176,2)</f>
        <v>0</v>
      </c>
      <c r="S176" s="84"/>
      <c r="T176" s="228">
        <f>S176*H176</f>
        <v>0</v>
      </c>
      <c r="U176" s="228">
        <v>0</v>
      </c>
      <c r="V176" s="228">
        <f>U176*H176</f>
        <v>0</v>
      </c>
      <c r="W176" s="228">
        <v>0</v>
      </c>
      <c r="X176" s="228">
        <f>W176*H176</f>
        <v>0</v>
      </c>
      <c r="Y176" s="229" t="s">
        <v>20</v>
      </c>
      <c r="AR176" s="230" t="s">
        <v>129</v>
      </c>
      <c r="AT176" s="230" t="s">
        <v>185</v>
      </c>
      <c r="AU176" s="230" t="s">
        <v>88</v>
      </c>
      <c r="AY176" s="18" t="s">
        <v>183</v>
      </c>
      <c r="BE176" s="231">
        <f>IF(O176="základní",K176,0)</f>
        <v>0</v>
      </c>
      <c r="BF176" s="231">
        <f>IF(O176="snížená",K176,0)</f>
        <v>0</v>
      </c>
      <c r="BG176" s="231">
        <f>IF(O176="zákl. přenesená",K176,0)</f>
        <v>0</v>
      </c>
      <c r="BH176" s="231">
        <f>IF(O176="sníž. přenesená",K176,0)</f>
        <v>0</v>
      </c>
      <c r="BI176" s="231">
        <f>IF(O176="nulová",K176,0)</f>
        <v>0</v>
      </c>
      <c r="BJ176" s="18" t="s">
        <v>86</v>
      </c>
      <c r="BK176" s="231">
        <f>ROUND(P176*H176,2)</f>
        <v>0</v>
      </c>
      <c r="BL176" s="18" t="s">
        <v>129</v>
      </c>
      <c r="BM176" s="230" t="s">
        <v>296</v>
      </c>
    </row>
    <row r="177" s="1" customFormat="1">
      <c r="B177" s="39"/>
      <c r="C177" s="40"/>
      <c r="D177" s="232" t="s">
        <v>191</v>
      </c>
      <c r="E177" s="40"/>
      <c r="F177" s="233" t="s">
        <v>297</v>
      </c>
      <c r="G177" s="40"/>
      <c r="H177" s="40"/>
      <c r="I177" s="138"/>
      <c r="J177" s="138"/>
      <c r="K177" s="40"/>
      <c r="L177" s="40"/>
      <c r="M177" s="44"/>
      <c r="N177" s="234"/>
      <c r="O177" s="84"/>
      <c r="P177" s="84"/>
      <c r="Q177" s="84"/>
      <c r="R177" s="84"/>
      <c r="S177" s="84"/>
      <c r="T177" s="84"/>
      <c r="U177" s="84"/>
      <c r="V177" s="84"/>
      <c r="W177" s="84"/>
      <c r="X177" s="84"/>
      <c r="Y177" s="85"/>
      <c r="AT177" s="18" t="s">
        <v>191</v>
      </c>
      <c r="AU177" s="18" t="s">
        <v>88</v>
      </c>
    </row>
    <row r="178" s="1" customFormat="1">
      <c r="B178" s="39"/>
      <c r="C178" s="40"/>
      <c r="D178" s="232" t="s">
        <v>193</v>
      </c>
      <c r="E178" s="40"/>
      <c r="F178" s="235" t="s">
        <v>279</v>
      </c>
      <c r="G178" s="40"/>
      <c r="H178" s="40"/>
      <c r="I178" s="138"/>
      <c r="J178" s="138"/>
      <c r="K178" s="40"/>
      <c r="L178" s="40"/>
      <c r="M178" s="44"/>
      <c r="N178" s="234"/>
      <c r="O178" s="84"/>
      <c r="P178" s="84"/>
      <c r="Q178" s="84"/>
      <c r="R178" s="84"/>
      <c r="S178" s="84"/>
      <c r="T178" s="84"/>
      <c r="U178" s="84"/>
      <c r="V178" s="84"/>
      <c r="W178" s="84"/>
      <c r="X178" s="84"/>
      <c r="Y178" s="85"/>
      <c r="AT178" s="18" t="s">
        <v>193</v>
      </c>
      <c r="AU178" s="18" t="s">
        <v>88</v>
      </c>
    </row>
    <row r="179" s="12" customFormat="1">
      <c r="B179" s="236"/>
      <c r="C179" s="237"/>
      <c r="D179" s="232" t="s">
        <v>195</v>
      </c>
      <c r="E179" s="238" t="s">
        <v>20</v>
      </c>
      <c r="F179" s="239" t="s">
        <v>298</v>
      </c>
      <c r="G179" s="237"/>
      <c r="H179" s="240">
        <v>1.7370000000000001</v>
      </c>
      <c r="I179" s="241"/>
      <c r="J179" s="241"/>
      <c r="K179" s="237"/>
      <c r="L179" s="237"/>
      <c r="M179" s="242"/>
      <c r="N179" s="243"/>
      <c r="O179" s="244"/>
      <c r="P179" s="244"/>
      <c r="Q179" s="244"/>
      <c r="R179" s="244"/>
      <c r="S179" s="244"/>
      <c r="T179" s="244"/>
      <c r="U179" s="244"/>
      <c r="V179" s="244"/>
      <c r="W179" s="244"/>
      <c r="X179" s="244"/>
      <c r="Y179" s="245"/>
      <c r="AT179" s="246" t="s">
        <v>195</v>
      </c>
      <c r="AU179" s="246" t="s">
        <v>88</v>
      </c>
      <c r="AV179" s="12" t="s">
        <v>88</v>
      </c>
      <c r="AW179" s="12" t="s">
        <v>5</v>
      </c>
      <c r="AX179" s="12" t="s">
        <v>78</v>
      </c>
      <c r="AY179" s="246" t="s">
        <v>183</v>
      </c>
    </row>
    <row r="180" s="13" customFormat="1">
      <c r="B180" s="247"/>
      <c r="C180" s="248"/>
      <c r="D180" s="232" t="s">
        <v>195</v>
      </c>
      <c r="E180" s="249" t="s">
        <v>20</v>
      </c>
      <c r="F180" s="250" t="s">
        <v>197</v>
      </c>
      <c r="G180" s="248"/>
      <c r="H180" s="251">
        <v>1.7370000000000001</v>
      </c>
      <c r="I180" s="252"/>
      <c r="J180" s="252"/>
      <c r="K180" s="248"/>
      <c r="L180" s="248"/>
      <c r="M180" s="253"/>
      <c r="N180" s="254"/>
      <c r="O180" s="255"/>
      <c r="P180" s="255"/>
      <c r="Q180" s="255"/>
      <c r="R180" s="255"/>
      <c r="S180" s="255"/>
      <c r="T180" s="255"/>
      <c r="U180" s="255"/>
      <c r="V180" s="255"/>
      <c r="W180" s="255"/>
      <c r="X180" s="255"/>
      <c r="Y180" s="256"/>
      <c r="AT180" s="257" t="s">
        <v>195</v>
      </c>
      <c r="AU180" s="257" t="s">
        <v>88</v>
      </c>
      <c r="AV180" s="13" t="s">
        <v>129</v>
      </c>
      <c r="AW180" s="13" t="s">
        <v>5</v>
      </c>
      <c r="AX180" s="13" t="s">
        <v>86</v>
      </c>
      <c r="AY180" s="257" t="s">
        <v>183</v>
      </c>
    </row>
    <row r="181" s="1" customFormat="1" ht="24" customHeight="1">
      <c r="B181" s="39"/>
      <c r="C181" s="218" t="s">
        <v>299</v>
      </c>
      <c r="D181" s="260" t="s">
        <v>185</v>
      </c>
      <c r="E181" s="219" t="s">
        <v>300</v>
      </c>
      <c r="F181" s="220" t="s">
        <v>301</v>
      </c>
      <c r="G181" s="221" t="s">
        <v>224</v>
      </c>
      <c r="H181" s="222">
        <v>2.7000000000000002</v>
      </c>
      <c r="I181" s="223"/>
      <c r="J181" s="223"/>
      <c r="K181" s="224">
        <f>ROUND(P181*H181,2)</f>
        <v>0</v>
      </c>
      <c r="L181" s="220" t="s">
        <v>189</v>
      </c>
      <c r="M181" s="44"/>
      <c r="N181" s="225" t="s">
        <v>20</v>
      </c>
      <c r="O181" s="226" t="s">
        <v>47</v>
      </c>
      <c r="P181" s="227">
        <f>I181+J181</f>
        <v>0</v>
      </c>
      <c r="Q181" s="227">
        <f>ROUND(I181*H181,2)</f>
        <v>0</v>
      </c>
      <c r="R181" s="227">
        <f>ROUND(J181*H181,2)</f>
        <v>0</v>
      </c>
      <c r="S181" s="84"/>
      <c r="T181" s="228">
        <f>S181*H181</f>
        <v>0</v>
      </c>
      <c r="U181" s="228">
        <v>0</v>
      </c>
      <c r="V181" s="228">
        <f>U181*H181</f>
        <v>0</v>
      </c>
      <c r="W181" s="228">
        <v>0</v>
      </c>
      <c r="X181" s="228">
        <f>W181*H181</f>
        <v>0</v>
      </c>
      <c r="Y181" s="229" t="s">
        <v>20</v>
      </c>
      <c r="AR181" s="230" t="s">
        <v>129</v>
      </c>
      <c r="AT181" s="230" t="s">
        <v>185</v>
      </c>
      <c r="AU181" s="230" t="s">
        <v>88</v>
      </c>
      <c r="AY181" s="18" t="s">
        <v>183</v>
      </c>
      <c r="BE181" s="231">
        <f>IF(O181="základní",K181,0)</f>
        <v>0</v>
      </c>
      <c r="BF181" s="231">
        <f>IF(O181="snížená",K181,0)</f>
        <v>0</v>
      </c>
      <c r="BG181" s="231">
        <f>IF(O181="zákl. přenesená",K181,0)</f>
        <v>0</v>
      </c>
      <c r="BH181" s="231">
        <f>IF(O181="sníž. přenesená",K181,0)</f>
        <v>0</v>
      </c>
      <c r="BI181" s="231">
        <f>IF(O181="nulová",K181,0)</f>
        <v>0</v>
      </c>
      <c r="BJ181" s="18" t="s">
        <v>86</v>
      </c>
      <c r="BK181" s="231">
        <f>ROUND(P181*H181,2)</f>
        <v>0</v>
      </c>
      <c r="BL181" s="18" t="s">
        <v>129</v>
      </c>
      <c r="BM181" s="230" t="s">
        <v>302</v>
      </c>
    </row>
    <row r="182" s="1" customFormat="1">
      <c r="B182" s="39"/>
      <c r="C182" s="40"/>
      <c r="D182" s="232" t="s">
        <v>191</v>
      </c>
      <c r="E182" s="40"/>
      <c r="F182" s="233" t="s">
        <v>303</v>
      </c>
      <c r="G182" s="40"/>
      <c r="H182" s="40"/>
      <c r="I182" s="138"/>
      <c r="J182" s="138"/>
      <c r="K182" s="40"/>
      <c r="L182" s="40"/>
      <c r="M182" s="44"/>
      <c r="N182" s="234"/>
      <c r="O182" s="84"/>
      <c r="P182" s="84"/>
      <c r="Q182" s="84"/>
      <c r="R182" s="84"/>
      <c r="S182" s="84"/>
      <c r="T182" s="84"/>
      <c r="U182" s="84"/>
      <c r="V182" s="84"/>
      <c r="W182" s="84"/>
      <c r="X182" s="84"/>
      <c r="Y182" s="85"/>
      <c r="AT182" s="18" t="s">
        <v>191</v>
      </c>
      <c r="AU182" s="18" t="s">
        <v>88</v>
      </c>
    </row>
    <row r="183" s="1" customFormat="1">
      <c r="B183" s="39"/>
      <c r="C183" s="40"/>
      <c r="D183" s="232" t="s">
        <v>193</v>
      </c>
      <c r="E183" s="40"/>
      <c r="F183" s="235" t="s">
        <v>279</v>
      </c>
      <c r="G183" s="40"/>
      <c r="H183" s="40"/>
      <c r="I183" s="138"/>
      <c r="J183" s="138"/>
      <c r="K183" s="40"/>
      <c r="L183" s="40"/>
      <c r="M183" s="44"/>
      <c r="N183" s="234"/>
      <c r="O183" s="84"/>
      <c r="P183" s="84"/>
      <c r="Q183" s="84"/>
      <c r="R183" s="84"/>
      <c r="S183" s="84"/>
      <c r="T183" s="84"/>
      <c r="U183" s="84"/>
      <c r="V183" s="84"/>
      <c r="W183" s="84"/>
      <c r="X183" s="84"/>
      <c r="Y183" s="85"/>
      <c r="AT183" s="18" t="s">
        <v>193</v>
      </c>
      <c r="AU183" s="18" t="s">
        <v>88</v>
      </c>
    </row>
    <row r="184" s="12" customFormat="1">
      <c r="B184" s="236"/>
      <c r="C184" s="237"/>
      <c r="D184" s="232" t="s">
        <v>195</v>
      </c>
      <c r="E184" s="238" t="s">
        <v>20</v>
      </c>
      <c r="F184" s="239" t="s">
        <v>304</v>
      </c>
      <c r="G184" s="237"/>
      <c r="H184" s="240">
        <v>2.7000000000000002</v>
      </c>
      <c r="I184" s="241"/>
      <c r="J184" s="241"/>
      <c r="K184" s="237"/>
      <c r="L184" s="237"/>
      <c r="M184" s="242"/>
      <c r="N184" s="243"/>
      <c r="O184" s="244"/>
      <c r="P184" s="244"/>
      <c r="Q184" s="244"/>
      <c r="R184" s="244"/>
      <c r="S184" s="244"/>
      <c r="T184" s="244"/>
      <c r="U184" s="244"/>
      <c r="V184" s="244"/>
      <c r="W184" s="244"/>
      <c r="X184" s="244"/>
      <c r="Y184" s="245"/>
      <c r="AT184" s="246" t="s">
        <v>195</v>
      </c>
      <c r="AU184" s="246" t="s">
        <v>88</v>
      </c>
      <c r="AV184" s="12" t="s">
        <v>88</v>
      </c>
      <c r="AW184" s="12" t="s">
        <v>5</v>
      </c>
      <c r="AX184" s="12" t="s">
        <v>78</v>
      </c>
      <c r="AY184" s="246" t="s">
        <v>183</v>
      </c>
    </row>
    <row r="185" s="13" customFormat="1">
      <c r="B185" s="247"/>
      <c r="C185" s="248"/>
      <c r="D185" s="232" t="s">
        <v>195</v>
      </c>
      <c r="E185" s="249" t="s">
        <v>20</v>
      </c>
      <c r="F185" s="250" t="s">
        <v>197</v>
      </c>
      <c r="G185" s="248"/>
      <c r="H185" s="251">
        <v>2.7000000000000002</v>
      </c>
      <c r="I185" s="252"/>
      <c r="J185" s="252"/>
      <c r="K185" s="248"/>
      <c r="L185" s="248"/>
      <c r="M185" s="253"/>
      <c r="N185" s="254"/>
      <c r="O185" s="255"/>
      <c r="P185" s="255"/>
      <c r="Q185" s="255"/>
      <c r="R185" s="255"/>
      <c r="S185" s="255"/>
      <c r="T185" s="255"/>
      <c r="U185" s="255"/>
      <c r="V185" s="255"/>
      <c r="W185" s="255"/>
      <c r="X185" s="255"/>
      <c r="Y185" s="256"/>
      <c r="AT185" s="257" t="s">
        <v>195</v>
      </c>
      <c r="AU185" s="257" t="s">
        <v>88</v>
      </c>
      <c r="AV185" s="13" t="s">
        <v>129</v>
      </c>
      <c r="AW185" s="13" t="s">
        <v>5</v>
      </c>
      <c r="AX185" s="13" t="s">
        <v>86</v>
      </c>
      <c r="AY185" s="257" t="s">
        <v>183</v>
      </c>
    </row>
    <row r="186" s="1" customFormat="1" ht="24" customHeight="1">
      <c r="B186" s="39"/>
      <c r="C186" s="218" t="s">
        <v>305</v>
      </c>
      <c r="D186" s="260" t="s">
        <v>185</v>
      </c>
      <c r="E186" s="219" t="s">
        <v>306</v>
      </c>
      <c r="F186" s="220" t="s">
        <v>307</v>
      </c>
      <c r="G186" s="221" t="s">
        <v>224</v>
      </c>
      <c r="H186" s="222">
        <v>5.79</v>
      </c>
      <c r="I186" s="223"/>
      <c r="J186" s="223"/>
      <c r="K186" s="224">
        <f>ROUND(P186*H186,2)</f>
        <v>0</v>
      </c>
      <c r="L186" s="220" t="s">
        <v>189</v>
      </c>
      <c r="M186" s="44"/>
      <c r="N186" s="225" t="s">
        <v>20</v>
      </c>
      <c r="O186" s="226" t="s">
        <v>47</v>
      </c>
      <c r="P186" s="227">
        <f>I186+J186</f>
        <v>0</v>
      </c>
      <c r="Q186" s="227">
        <f>ROUND(I186*H186,2)</f>
        <v>0</v>
      </c>
      <c r="R186" s="227">
        <f>ROUND(J186*H186,2)</f>
        <v>0</v>
      </c>
      <c r="S186" s="84"/>
      <c r="T186" s="228">
        <f>S186*H186</f>
        <v>0</v>
      </c>
      <c r="U186" s="228">
        <v>0</v>
      </c>
      <c r="V186" s="228">
        <f>U186*H186</f>
        <v>0</v>
      </c>
      <c r="W186" s="228">
        <v>0</v>
      </c>
      <c r="X186" s="228">
        <f>W186*H186</f>
        <v>0</v>
      </c>
      <c r="Y186" s="229" t="s">
        <v>20</v>
      </c>
      <c r="AR186" s="230" t="s">
        <v>129</v>
      </c>
      <c r="AT186" s="230" t="s">
        <v>185</v>
      </c>
      <c r="AU186" s="230" t="s">
        <v>88</v>
      </c>
      <c r="AY186" s="18" t="s">
        <v>183</v>
      </c>
      <c r="BE186" s="231">
        <f>IF(O186="základní",K186,0)</f>
        <v>0</v>
      </c>
      <c r="BF186" s="231">
        <f>IF(O186="snížená",K186,0)</f>
        <v>0</v>
      </c>
      <c r="BG186" s="231">
        <f>IF(O186="zákl. přenesená",K186,0)</f>
        <v>0</v>
      </c>
      <c r="BH186" s="231">
        <f>IF(O186="sníž. přenesená",K186,0)</f>
        <v>0</v>
      </c>
      <c r="BI186" s="231">
        <f>IF(O186="nulová",K186,0)</f>
        <v>0</v>
      </c>
      <c r="BJ186" s="18" t="s">
        <v>86</v>
      </c>
      <c r="BK186" s="231">
        <f>ROUND(P186*H186,2)</f>
        <v>0</v>
      </c>
      <c r="BL186" s="18" t="s">
        <v>129</v>
      </c>
      <c r="BM186" s="230" t="s">
        <v>308</v>
      </c>
    </row>
    <row r="187" s="1" customFormat="1">
      <c r="B187" s="39"/>
      <c r="C187" s="40"/>
      <c r="D187" s="232" t="s">
        <v>191</v>
      </c>
      <c r="E187" s="40"/>
      <c r="F187" s="233" t="s">
        <v>309</v>
      </c>
      <c r="G187" s="40"/>
      <c r="H187" s="40"/>
      <c r="I187" s="138"/>
      <c r="J187" s="138"/>
      <c r="K187" s="40"/>
      <c r="L187" s="40"/>
      <c r="M187" s="44"/>
      <c r="N187" s="234"/>
      <c r="O187" s="84"/>
      <c r="P187" s="84"/>
      <c r="Q187" s="84"/>
      <c r="R187" s="84"/>
      <c r="S187" s="84"/>
      <c r="T187" s="84"/>
      <c r="U187" s="84"/>
      <c r="V187" s="84"/>
      <c r="W187" s="84"/>
      <c r="X187" s="84"/>
      <c r="Y187" s="85"/>
      <c r="AT187" s="18" t="s">
        <v>191</v>
      </c>
      <c r="AU187" s="18" t="s">
        <v>88</v>
      </c>
    </row>
    <row r="188" s="1" customFormat="1">
      <c r="B188" s="39"/>
      <c r="C188" s="40"/>
      <c r="D188" s="232" t="s">
        <v>193</v>
      </c>
      <c r="E188" s="40"/>
      <c r="F188" s="235" t="s">
        <v>279</v>
      </c>
      <c r="G188" s="40"/>
      <c r="H188" s="40"/>
      <c r="I188" s="138"/>
      <c r="J188" s="138"/>
      <c r="K188" s="40"/>
      <c r="L188" s="40"/>
      <c r="M188" s="44"/>
      <c r="N188" s="234"/>
      <c r="O188" s="84"/>
      <c r="P188" s="84"/>
      <c r="Q188" s="84"/>
      <c r="R188" s="84"/>
      <c r="S188" s="84"/>
      <c r="T188" s="84"/>
      <c r="U188" s="84"/>
      <c r="V188" s="84"/>
      <c r="W188" s="84"/>
      <c r="X188" s="84"/>
      <c r="Y188" s="85"/>
      <c r="AT188" s="18" t="s">
        <v>193</v>
      </c>
      <c r="AU188" s="18" t="s">
        <v>88</v>
      </c>
    </row>
    <row r="189" s="12" customFormat="1">
      <c r="B189" s="236"/>
      <c r="C189" s="237"/>
      <c r="D189" s="232" t="s">
        <v>195</v>
      </c>
      <c r="E189" s="238" t="s">
        <v>20</v>
      </c>
      <c r="F189" s="239" t="s">
        <v>310</v>
      </c>
      <c r="G189" s="237"/>
      <c r="H189" s="240">
        <v>5.79</v>
      </c>
      <c r="I189" s="241"/>
      <c r="J189" s="241"/>
      <c r="K189" s="237"/>
      <c r="L189" s="237"/>
      <c r="M189" s="242"/>
      <c r="N189" s="243"/>
      <c r="O189" s="244"/>
      <c r="P189" s="244"/>
      <c r="Q189" s="244"/>
      <c r="R189" s="244"/>
      <c r="S189" s="244"/>
      <c r="T189" s="244"/>
      <c r="U189" s="244"/>
      <c r="V189" s="244"/>
      <c r="W189" s="244"/>
      <c r="X189" s="244"/>
      <c r="Y189" s="245"/>
      <c r="AT189" s="246" t="s">
        <v>195</v>
      </c>
      <c r="AU189" s="246" t="s">
        <v>88</v>
      </c>
      <c r="AV189" s="12" t="s">
        <v>88</v>
      </c>
      <c r="AW189" s="12" t="s">
        <v>5</v>
      </c>
      <c r="AX189" s="12" t="s">
        <v>78</v>
      </c>
      <c r="AY189" s="246" t="s">
        <v>183</v>
      </c>
    </row>
    <row r="190" s="13" customFormat="1">
      <c r="B190" s="247"/>
      <c r="C190" s="248"/>
      <c r="D190" s="232" t="s">
        <v>195</v>
      </c>
      <c r="E190" s="249" t="s">
        <v>20</v>
      </c>
      <c r="F190" s="250" t="s">
        <v>197</v>
      </c>
      <c r="G190" s="248"/>
      <c r="H190" s="251">
        <v>5.79</v>
      </c>
      <c r="I190" s="252"/>
      <c r="J190" s="252"/>
      <c r="K190" s="248"/>
      <c r="L190" s="248"/>
      <c r="M190" s="253"/>
      <c r="N190" s="254"/>
      <c r="O190" s="255"/>
      <c r="P190" s="255"/>
      <c r="Q190" s="255"/>
      <c r="R190" s="255"/>
      <c r="S190" s="255"/>
      <c r="T190" s="255"/>
      <c r="U190" s="255"/>
      <c r="V190" s="255"/>
      <c r="W190" s="255"/>
      <c r="X190" s="255"/>
      <c r="Y190" s="256"/>
      <c r="AT190" s="257" t="s">
        <v>195</v>
      </c>
      <c r="AU190" s="257" t="s">
        <v>88</v>
      </c>
      <c r="AV190" s="13" t="s">
        <v>129</v>
      </c>
      <c r="AW190" s="13" t="s">
        <v>5</v>
      </c>
      <c r="AX190" s="13" t="s">
        <v>86</v>
      </c>
      <c r="AY190" s="257" t="s">
        <v>183</v>
      </c>
    </row>
    <row r="191" s="1" customFormat="1" ht="24" customHeight="1">
      <c r="B191" s="39"/>
      <c r="C191" s="218" t="s">
        <v>311</v>
      </c>
      <c r="D191" s="260" t="s">
        <v>185</v>
      </c>
      <c r="E191" s="219" t="s">
        <v>312</v>
      </c>
      <c r="F191" s="220" t="s">
        <v>313</v>
      </c>
      <c r="G191" s="221" t="s">
        <v>224</v>
      </c>
      <c r="H191" s="222">
        <v>1.7370000000000001</v>
      </c>
      <c r="I191" s="223"/>
      <c r="J191" s="223"/>
      <c r="K191" s="224">
        <f>ROUND(P191*H191,2)</f>
        <v>0</v>
      </c>
      <c r="L191" s="220" t="s">
        <v>189</v>
      </c>
      <c r="M191" s="44"/>
      <c r="N191" s="225" t="s">
        <v>20</v>
      </c>
      <c r="O191" s="226" t="s">
        <v>47</v>
      </c>
      <c r="P191" s="227">
        <f>I191+J191</f>
        <v>0</v>
      </c>
      <c r="Q191" s="227">
        <f>ROUND(I191*H191,2)</f>
        <v>0</v>
      </c>
      <c r="R191" s="227">
        <f>ROUND(J191*H191,2)</f>
        <v>0</v>
      </c>
      <c r="S191" s="84"/>
      <c r="T191" s="228">
        <f>S191*H191</f>
        <v>0</v>
      </c>
      <c r="U191" s="228">
        <v>0</v>
      </c>
      <c r="V191" s="228">
        <f>U191*H191</f>
        <v>0</v>
      </c>
      <c r="W191" s="228">
        <v>0</v>
      </c>
      <c r="X191" s="228">
        <f>W191*H191</f>
        <v>0</v>
      </c>
      <c r="Y191" s="229" t="s">
        <v>20</v>
      </c>
      <c r="AR191" s="230" t="s">
        <v>129</v>
      </c>
      <c r="AT191" s="230" t="s">
        <v>185</v>
      </c>
      <c r="AU191" s="230" t="s">
        <v>88</v>
      </c>
      <c r="AY191" s="18" t="s">
        <v>183</v>
      </c>
      <c r="BE191" s="231">
        <f>IF(O191="základní",K191,0)</f>
        <v>0</v>
      </c>
      <c r="BF191" s="231">
        <f>IF(O191="snížená",K191,0)</f>
        <v>0</v>
      </c>
      <c r="BG191" s="231">
        <f>IF(O191="zákl. přenesená",K191,0)</f>
        <v>0</v>
      </c>
      <c r="BH191" s="231">
        <f>IF(O191="sníž. přenesená",K191,0)</f>
        <v>0</v>
      </c>
      <c r="BI191" s="231">
        <f>IF(O191="nulová",K191,0)</f>
        <v>0</v>
      </c>
      <c r="BJ191" s="18" t="s">
        <v>86</v>
      </c>
      <c r="BK191" s="231">
        <f>ROUND(P191*H191,2)</f>
        <v>0</v>
      </c>
      <c r="BL191" s="18" t="s">
        <v>129</v>
      </c>
      <c r="BM191" s="230" t="s">
        <v>314</v>
      </c>
    </row>
    <row r="192" s="1" customFormat="1">
      <c r="B192" s="39"/>
      <c r="C192" s="40"/>
      <c r="D192" s="232" t="s">
        <v>191</v>
      </c>
      <c r="E192" s="40"/>
      <c r="F192" s="233" t="s">
        <v>315</v>
      </c>
      <c r="G192" s="40"/>
      <c r="H192" s="40"/>
      <c r="I192" s="138"/>
      <c r="J192" s="138"/>
      <c r="K192" s="40"/>
      <c r="L192" s="40"/>
      <c r="M192" s="44"/>
      <c r="N192" s="234"/>
      <c r="O192" s="84"/>
      <c r="P192" s="84"/>
      <c r="Q192" s="84"/>
      <c r="R192" s="84"/>
      <c r="S192" s="84"/>
      <c r="T192" s="84"/>
      <c r="U192" s="84"/>
      <c r="V192" s="84"/>
      <c r="W192" s="84"/>
      <c r="X192" s="84"/>
      <c r="Y192" s="85"/>
      <c r="AT192" s="18" t="s">
        <v>191</v>
      </c>
      <c r="AU192" s="18" t="s">
        <v>88</v>
      </c>
    </row>
    <row r="193" s="1" customFormat="1">
      <c r="B193" s="39"/>
      <c r="C193" s="40"/>
      <c r="D193" s="232" t="s">
        <v>193</v>
      </c>
      <c r="E193" s="40"/>
      <c r="F193" s="235" t="s">
        <v>279</v>
      </c>
      <c r="G193" s="40"/>
      <c r="H193" s="40"/>
      <c r="I193" s="138"/>
      <c r="J193" s="138"/>
      <c r="K193" s="40"/>
      <c r="L193" s="40"/>
      <c r="M193" s="44"/>
      <c r="N193" s="234"/>
      <c r="O193" s="84"/>
      <c r="P193" s="84"/>
      <c r="Q193" s="84"/>
      <c r="R193" s="84"/>
      <c r="S193" s="84"/>
      <c r="T193" s="84"/>
      <c r="U193" s="84"/>
      <c r="V193" s="84"/>
      <c r="W193" s="84"/>
      <c r="X193" s="84"/>
      <c r="Y193" s="85"/>
      <c r="AT193" s="18" t="s">
        <v>193</v>
      </c>
      <c r="AU193" s="18" t="s">
        <v>88</v>
      </c>
    </row>
    <row r="194" s="12" customFormat="1">
      <c r="B194" s="236"/>
      <c r="C194" s="237"/>
      <c r="D194" s="232" t="s">
        <v>195</v>
      </c>
      <c r="E194" s="238" t="s">
        <v>20</v>
      </c>
      <c r="F194" s="239" t="s">
        <v>298</v>
      </c>
      <c r="G194" s="237"/>
      <c r="H194" s="240">
        <v>1.7370000000000001</v>
      </c>
      <c r="I194" s="241"/>
      <c r="J194" s="241"/>
      <c r="K194" s="237"/>
      <c r="L194" s="237"/>
      <c r="M194" s="242"/>
      <c r="N194" s="243"/>
      <c r="O194" s="244"/>
      <c r="P194" s="244"/>
      <c r="Q194" s="244"/>
      <c r="R194" s="244"/>
      <c r="S194" s="244"/>
      <c r="T194" s="244"/>
      <c r="U194" s="244"/>
      <c r="V194" s="244"/>
      <c r="W194" s="244"/>
      <c r="X194" s="244"/>
      <c r="Y194" s="245"/>
      <c r="AT194" s="246" t="s">
        <v>195</v>
      </c>
      <c r="AU194" s="246" t="s">
        <v>88</v>
      </c>
      <c r="AV194" s="12" t="s">
        <v>88</v>
      </c>
      <c r="AW194" s="12" t="s">
        <v>5</v>
      </c>
      <c r="AX194" s="12" t="s">
        <v>78</v>
      </c>
      <c r="AY194" s="246" t="s">
        <v>183</v>
      </c>
    </row>
    <row r="195" s="13" customFormat="1">
      <c r="B195" s="247"/>
      <c r="C195" s="248"/>
      <c r="D195" s="232" t="s">
        <v>195</v>
      </c>
      <c r="E195" s="249" t="s">
        <v>20</v>
      </c>
      <c r="F195" s="250" t="s">
        <v>197</v>
      </c>
      <c r="G195" s="248"/>
      <c r="H195" s="251">
        <v>1.7370000000000001</v>
      </c>
      <c r="I195" s="252"/>
      <c r="J195" s="252"/>
      <c r="K195" s="248"/>
      <c r="L195" s="248"/>
      <c r="M195" s="253"/>
      <c r="N195" s="254"/>
      <c r="O195" s="255"/>
      <c r="P195" s="255"/>
      <c r="Q195" s="255"/>
      <c r="R195" s="255"/>
      <c r="S195" s="255"/>
      <c r="T195" s="255"/>
      <c r="U195" s="255"/>
      <c r="V195" s="255"/>
      <c r="W195" s="255"/>
      <c r="X195" s="255"/>
      <c r="Y195" s="256"/>
      <c r="AT195" s="257" t="s">
        <v>195</v>
      </c>
      <c r="AU195" s="257" t="s">
        <v>88</v>
      </c>
      <c r="AV195" s="13" t="s">
        <v>129</v>
      </c>
      <c r="AW195" s="13" t="s">
        <v>5</v>
      </c>
      <c r="AX195" s="13" t="s">
        <v>86</v>
      </c>
      <c r="AY195" s="257" t="s">
        <v>183</v>
      </c>
    </row>
    <row r="196" s="1" customFormat="1" ht="24" customHeight="1">
      <c r="B196" s="39"/>
      <c r="C196" s="218" t="s">
        <v>125</v>
      </c>
      <c r="D196" s="260" t="s">
        <v>185</v>
      </c>
      <c r="E196" s="219" t="s">
        <v>316</v>
      </c>
      <c r="F196" s="220" t="s">
        <v>317</v>
      </c>
      <c r="G196" s="221" t="s">
        <v>224</v>
      </c>
      <c r="H196" s="222">
        <v>2.7000000000000002</v>
      </c>
      <c r="I196" s="223"/>
      <c r="J196" s="223"/>
      <c r="K196" s="224">
        <f>ROUND(P196*H196,2)</f>
        <v>0</v>
      </c>
      <c r="L196" s="220" t="s">
        <v>189</v>
      </c>
      <c r="M196" s="44"/>
      <c r="N196" s="225" t="s">
        <v>20</v>
      </c>
      <c r="O196" s="226" t="s">
        <v>47</v>
      </c>
      <c r="P196" s="227">
        <f>I196+J196</f>
        <v>0</v>
      </c>
      <c r="Q196" s="227">
        <f>ROUND(I196*H196,2)</f>
        <v>0</v>
      </c>
      <c r="R196" s="227">
        <f>ROUND(J196*H196,2)</f>
        <v>0</v>
      </c>
      <c r="S196" s="84"/>
      <c r="T196" s="228">
        <f>S196*H196</f>
        <v>0</v>
      </c>
      <c r="U196" s="228">
        <v>0</v>
      </c>
      <c r="V196" s="228">
        <f>U196*H196</f>
        <v>0</v>
      </c>
      <c r="W196" s="228">
        <v>0</v>
      </c>
      <c r="X196" s="228">
        <f>W196*H196</f>
        <v>0</v>
      </c>
      <c r="Y196" s="229" t="s">
        <v>20</v>
      </c>
      <c r="AR196" s="230" t="s">
        <v>129</v>
      </c>
      <c r="AT196" s="230" t="s">
        <v>185</v>
      </c>
      <c r="AU196" s="230" t="s">
        <v>88</v>
      </c>
      <c r="AY196" s="18" t="s">
        <v>183</v>
      </c>
      <c r="BE196" s="231">
        <f>IF(O196="základní",K196,0)</f>
        <v>0</v>
      </c>
      <c r="BF196" s="231">
        <f>IF(O196="snížená",K196,0)</f>
        <v>0</v>
      </c>
      <c r="BG196" s="231">
        <f>IF(O196="zákl. přenesená",K196,0)</f>
        <v>0</v>
      </c>
      <c r="BH196" s="231">
        <f>IF(O196="sníž. přenesená",K196,0)</f>
        <v>0</v>
      </c>
      <c r="BI196" s="231">
        <f>IF(O196="nulová",K196,0)</f>
        <v>0</v>
      </c>
      <c r="BJ196" s="18" t="s">
        <v>86</v>
      </c>
      <c r="BK196" s="231">
        <f>ROUND(P196*H196,2)</f>
        <v>0</v>
      </c>
      <c r="BL196" s="18" t="s">
        <v>129</v>
      </c>
      <c r="BM196" s="230" t="s">
        <v>318</v>
      </c>
    </row>
    <row r="197" s="1" customFormat="1">
      <c r="B197" s="39"/>
      <c r="C197" s="40"/>
      <c r="D197" s="232" t="s">
        <v>191</v>
      </c>
      <c r="E197" s="40"/>
      <c r="F197" s="233" t="s">
        <v>319</v>
      </c>
      <c r="G197" s="40"/>
      <c r="H197" s="40"/>
      <c r="I197" s="138"/>
      <c r="J197" s="138"/>
      <c r="K197" s="40"/>
      <c r="L197" s="40"/>
      <c r="M197" s="44"/>
      <c r="N197" s="234"/>
      <c r="O197" s="84"/>
      <c r="P197" s="84"/>
      <c r="Q197" s="84"/>
      <c r="R197" s="84"/>
      <c r="S197" s="84"/>
      <c r="T197" s="84"/>
      <c r="U197" s="84"/>
      <c r="V197" s="84"/>
      <c r="W197" s="84"/>
      <c r="X197" s="84"/>
      <c r="Y197" s="85"/>
      <c r="AT197" s="18" t="s">
        <v>191</v>
      </c>
      <c r="AU197" s="18" t="s">
        <v>88</v>
      </c>
    </row>
    <row r="198" s="1" customFormat="1">
      <c r="B198" s="39"/>
      <c r="C198" s="40"/>
      <c r="D198" s="232" t="s">
        <v>193</v>
      </c>
      <c r="E198" s="40"/>
      <c r="F198" s="235" t="s">
        <v>279</v>
      </c>
      <c r="G198" s="40"/>
      <c r="H198" s="40"/>
      <c r="I198" s="138"/>
      <c r="J198" s="138"/>
      <c r="K198" s="40"/>
      <c r="L198" s="40"/>
      <c r="M198" s="44"/>
      <c r="N198" s="234"/>
      <c r="O198" s="84"/>
      <c r="P198" s="84"/>
      <c r="Q198" s="84"/>
      <c r="R198" s="84"/>
      <c r="S198" s="84"/>
      <c r="T198" s="84"/>
      <c r="U198" s="84"/>
      <c r="V198" s="84"/>
      <c r="W198" s="84"/>
      <c r="X198" s="84"/>
      <c r="Y198" s="85"/>
      <c r="AT198" s="18" t="s">
        <v>193</v>
      </c>
      <c r="AU198" s="18" t="s">
        <v>88</v>
      </c>
    </row>
    <row r="199" s="12" customFormat="1">
      <c r="B199" s="236"/>
      <c r="C199" s="237"/>
      <c r="D199" s="232" t="s">
        <v>195</v>
      </c>
      <c r="E199" s="238" t="s">
        <v>20</v>
      </c>
      <c r="F199" s="239" t="s">
        <v>304</v>
      </c>
      <c r="G199" s="237"/>
      <c r="H199" s="240">
        <v>2.7000000000000002</v>
      </c>
      <c r="I199" s="241"/>
      <c r="J199" s="241"/>
      <c r="K199" s="237"/>
      <c r="L199" s="237"/>
      <c r="M199" s="242"/>
      <c r="N199" s="243"/>
      <c r="O199" s="244"/>
      <c r="P199" s="244"/>
      <c r="Q199" s="244"/>
      <c r="R199" s="244"/>
      <c r="S199" s="244"/>
      <c r="T199" s="244"/>
      <c r="U199" s="244"/>
      <c r="V199" s="244"/>
      <c r="W199" s="244"/>
      <c r="X199" s="244"/>
      <c r="Y199" s="245"/>
      <c r="AT199" s="246" t="s">
        <v>195</v>
      </c>
      <c r="AU199" s="246" t="s">
        <v>88</v>
      </c>
      <c r="AV199" s="12" t="s">
        <v>88</v>
      </c>
      <c r="AW199" s="12" t="s">
        <v>5</v>
      </c>
      <c r="AX199" s="12" t="s">
        <v>78</v>
      </c>
      <c r="AY199" s="246" t="s">
        <v>183</v>
      </c>
    </row>
    <row r="200" s="13" customFormat="1">
      <c r="B200" s="247"/>
      <c r="C200" s="248"/>
      <c r="D200" s="232" t="s">
        <v>195</v>
      </c>
      <c r="E200" s="249" t="s">
        <v>20</v>
      </c>
      <c r="F200" s="250" t="s">
        <v>197</v>
      </c>
      <c r="G200" s="248"/>
      <c r="H200" s="251">
        <v>2.7000000000000002</v>
      </c>
      <c r="I200" s="252"/>
      <c r="J200" s="252"/>
      <c r="K200" s="248"/>
      <c r="L200" s="248"/>
      <c r="M200" s="253"/>
      <c r="N200" s="254"/>
      <c r="O200" s="255"/>
      <c r="P200" s="255"/>
      <c r="Q200" s="255"/>
      <c r="R200" s="255"/>
      <c r="S200" s="255"/>
      <c r="T200" s="255"/>
      <c r="U200" s="255"/>
      <c r="V200" s="255"/>
      <c r="W200" s="255"/>
      <c r="X200" s="255"/>
      <c r="Y200" s="256"/>
      <c r="AT200" s="257" t="s">
        <v>195</v>
      </c>
      <c r="AU200" s="257" t="s">
        <v>88</v>
      </c>
      <c r="AV200" s="13" t="s">
        <v>129</v>
      </c>
      <c r="AW200" s="13" t="s">
        <v>5</v>
      </c>
      <c r="AX200" s="13" t="s">
        <v>86</v>
      </c>
      <c r="AY200" s="257" t="s">
        <v>183</v>
      </c>
    </row>
    <row r="201" s="1" customFormat="1" ht="24" customHeight="1">
      <c r="B201" s="39"/>
      <c r="C201" s="218" t="s">
        <v>320</v>
      </c>
      <c r="D201" s="218" t="s">
        <v>185</v>
      </c>
      <c r="E201" s="219" t="s">
        <v>973</v>
      </c>
      <c r="F201" s="220" t="s">
        <v>974</v>
      </c>
      <c r="G201" s="221" t="s">
        <v>224</v>
      </c>
      <c r="H201" s="222">
        <v>129.06</v>
      </c>
      <c r="I201" s="223"/>
      <c r="J201" s="223"/>
      <c r="K201" s="224">
        <f>ROUND(P201*H201,2)</f>
        <v>0</v>
      </c>
      <c r="L201" s="220" t="s">
        <v>189</v>
      </c>
      <c r="M201" s="44"/>
      <c r="N201" s="225" t="s">
        <v>20</v>
      </c>
      <c r="O201" s="226" t="s">
        <v>47</v>
      </c>
      <c r="P201" s="227">
        <f>I201+J201</f>
        <v>0</v>
      </c>
      <c r="Q201" s="227">
        <f>ROUND(I201*H201,2)</f>
        <v>0</v>
      </c>
      <c r="R201" s="227">
        <f>ROUND(J201*H201,2)</f>
        <v>0</v>
      </c>
      <c r="S201" s="84"/>
      <c r="T201" s="228">
        <f>S201*H201</f>
        <v>0</v>
      </c>
      <c r="U201" s="228">
        <v>0</v>
      </c>
      <c r="V201" s="228">
        <f>U201*H201</f>
        <v>0</v>
      </c>
      <c r="W201" s="228">
        <v>0</v>
      </c>
      <c r="X201" s="228">
        <f>W201*H201</f>
        <v>0</v>
      </c>
      <c r="Y201" s="229" t="s">
        <v>20</v>
      </c>
      <c r="AR201" s="230" t="s">
        <v>129</v>
      </c>
      <c r="AT201" s="230" t="s">
        <v>185</v>
      </c>
      <c r="AU201" s="230" t="s">
        <v>88</v>
      </c>
      <c r="AY201" s="18" t="s">
        <v>183</v>
      </c>
      <c r="BE201" s="231">
        <f>IF(O201="základní",K201,0)</f>
        <v>0</v>
      </c>
      <c r="BF201" s="231">
        <f>IF(O201="snížená",K201,0)</f>
        <v>0</v>
      </c>
      <c r="BG201" s="231">
        <f>IF(O201="zákl. přenesená",K201,0)</f>
        <v>0</v>
      </c>
      <c r="BH201" s="231">
        <f>IF(O201="sníž. přenesená",K201,0)</f>
        <v>0</v>
      </c>
      <c r="BI201" s="231">
        <f>IF(O201="nulová",K201,0)</f>
        <v>0</v>
      </c>
      <c r="BJ201" s="18" t="s">
        <v>86</v>
      </c>
      <c r="BK201" s="231">
        <f>ROUND(P201*H201,2)</f>
        <v>0</v>
      </c>
      <c r="BL201" s="18" t="s">
        <v>129</v>
      </c>
      <c r="BM201" s="230" t="s">
        <v>975</v>
      </c>
    </row>
    <row r="202" s="1" customFormat="1">
      <c r="B202" s="39"/>
      <c r="C202" s="40"/>
      <c r="D202" s="232" t="s">
        <v>191</v>
      </c>
      <c r="E202" s="40"/>
      <c r="F202" s="233" t="s">
        <v>976</v>
      </c>
      <c r="G202" s="40"/>
      <c r="H202" s="40"/>
      <c r="I202" s="138"/>
      <c r="J202" s="138"/>
      <c r="K202" s="40"/>
      <c r="L202" s="40"/>
      <c r="M202" s="44"/>
      <c r="N202" s="234"/>
      <c r="O202" s="84"/>
      <c r="P202" s="84"/>
      <c r="Q202" s="84"/>
      <c r="R202" s="84"/>
      <c r="S202" s="84"/>
      <c r="T202" s="84"/>
      <c r="U202" s="84"/>
      <c r="V202" s="84"/>
      <c r="W202" s="84"/>
      <c r="X202" s="84"/>
      <c r="Y202" s="85"/>
      <c r="AT202" s="18" t="s">
        <v>191</v>
      </c>
      <c r="AU202" s="18" t="s">
        <v>88</v>
      </c>
    </row>
    <row r="203" s="1" customFormat="1">
      <c r="B203" s="39"/>
      <c r="C203" s="40"/>
      <c r="D203" s="232" t="s">
        <v>193</v>
      </c>
      <c r="E203" s="40"/>
      <c r="F203" s="235" t="s">
        <v>690</v>
      </c>
      <c r="G203" s="40"/>
      <c r="H203" s="40"/>
      <c r="I203" s="138"/>
      <c r="J203" s="138"/>
      <c r="K203" s="40"/>
      <c r="L203" s="40"/>
      <c r="M203" s="44"/>
      <c r="N203" s="234"/>
      <c r="O203" s="84"/>
      <c r="P203" s="84"/>
      <c r="Q203" s="84"/>
      <c r="R203" s="84"/>
      <c r="S203" s="84"/>
      <c r="T203" s="84"/>
      <c r="U203" s="84"/>
      <c r="V203" s="84"/>
      <c r="W203" s="84"/>
      <c r="X203" s="84"/>
      <c r="Y203" s="85"/>
      <c r="AT203" s="18" t="s">
        <v>193</v>
      </c>
      <c r="AU203" s="18" t="s">
        <v>88</v>
      </c>
    </row>
    <row r="204" s="12" customFormat="1">
      <c r="B204" s="236"/>
      <c r="C204" s="237"/>
      <c r="D204" s="232" t="s">
        <v>195</v>
      </c>
      <c r="E204" s="238" t="s">
        <v>20</v>
      </c>
      <c r="F204" s="239" t="s">
        <v>824</v>
      </c>
      <c r="G204" s="237"/>
      <c r="H204" s="240">
        <v>129.06</v>
      </c>
      <c r="I204" s="241"/>
      <c r="J204" s="241"/>
      <c r="K204" s="237"/>
      <c r="L204" s="237"/>
      <c r="M204" s="242"/>
      <c r="N204" s="243"/>
      <c r="O204" s="244"/>
      <c r="P204" s="244"/>
      <c r="Q204" s="244"/>
      <c r="R204" s="244"/>
      <c r="S204" s="244"/>
      <c r="T204" s="244"/>
      <c r="U204" s="244"/>
      <c r="V204" s="244"/>
      <c r="W204" s="244"/>
      <c r="X204" s="244"/>
      <c r="Y204" s="245"/>
      <c r="AT204" s="246" t="s">
        <v>195</v>
      </c>
      <c r="AU204" s="246" t="s">
        <v>88</v>
      </c>
      <c r="AV204" s="12" t="s">
        <v>88</v>
      </c>
      <c r="AW204" s="12" t="s">
        <v>5</v>
      </c>
      <c r="AX204" s="12" t="s">
        <v>78</v>
      </c>
      <c r="AY204" s="246" t="s">
        <v>183</v>
      </c>
    </row>
    <row r="205" s="13" customFormat="1">
      <c r="B205" s="247"/>
      <c r="C205" s="248"/>
      <c r="D205" s="232" t="s">
        <v>195</v>
      </c>
      <c r="E205" s="249" t="s">
        <v>20</v>
      </c>
      <c r="F205" s="250" t="s">
        <v>197</v>
      </c>
      <c r="G205" s="248"/>
      <c r="H205" s="251">
        <v>129.06</v>
      </c>
      <c r="I205" s="252"/>
      <c r="J205" s="252"/>
      <c r="K205" s="248"/>
      <c r="L205" s="248"/>
      <c r="M205" s="253"/>
      <c r="N205" s="254"/>
      <c r="O205" s="255"/>
      <c r="P205" s="255"/>
      <c r="Q205" s="255"/>
      <c r="R205" s="255"/>
      <c r="S205" s="255"/>
      <c r="T205" s="255"/>
      <c r="U205" s="255"/>
      <c r="V205" s="255"/>
      <c r="W205" s="255"/>
      <c r="X205" s="255"/>
      <c r="Y205" s="256"/>
      <c r="AT205" s="257" t="s">
        <v>195</v>
      </c>
      <c r="AU205" s="257" t="s">
        <v>88</v>
      </c>
      <c r="AV205" s="13" t="s">
        <v>129</v>
      </c>
      <c r="AW205" s="13" t="s">
        <v>5</v>
      </c>
      <c r="AX205" s="13" t="s">
        <v>86</v>
      </c>
      <c r="AY205" s="257" t="s">
        <v>183</v>
      </c>
    </row>
    <row r="206" s="1" customFormat="1" ht="24" customHeight="1">
      <c r="B206" s="39"/>
      <c r="C206" s="218" t="s">
        <v>8</v>
      </c>
      <c r="D206" s="218" t="s">
        <v>185</v>
      </c>
      <c r="E206" s="219" t="s">
        <v>864</v>
      </c>
      <c r="F206" s="220" t="s">
        <v>865</v>
      </c>
      <c r="G206" s="221" t="s">
        <v>224</v>
      </c>
      <c r="H206" s="222">
        <v>7.0199999999999996</v>
      </c>
      <c r="I206" s="223"/>
      <c r="J206" s="223"/>
      <c r="K206" s="224">
        <f>ROUND(P206*H206,2)</f>
        <v>0</v>
      </c>
      <c r="L206" s="220" t="s">
        <v>189</v>
      </c>
      <c r="M206" s="44"/>
      <c r="N206" s="225" t="s">
        <v>20</v>
      </c>
      <c r="O206" s="226" t="s">
        <v>47</v>
      </c>
      <c r="P206" s="227">
        <f>I206+J206</f>
        <v>0</v>
      </c>
      <c r="Q206" s="227">
        <f>ROUND(I206*H206,2)</f>
        <v>0</v>
      </c>
      <c r="R206" s="227">
        <f>ROUND(J206*H206,2)</f>
        <v>0</v>
      </c>
      <c r="S206" s="84"/>
      <c r="T206" s="228">
        <f>S206*H206</f>
        <v>0</v>
      </c>
      <c r="U206" s="228">
        <v>0</v>
      </c>
      <c r="V206" s="228">
        <f>U206*H206</f>
        <v>0</v>
      </c>
      <c r="W206" s="228">
        <v>0</v>
      </c>
      <c r="X206" s="228">
        <f>W206*H206</f>
        <v>0</v>
      </c>
      <c r="Y206" s="229" t="s">
        <v>20</v>
      </c>
      <c r="AR206" s="230" t="s">
        <v>129</v>
      </c>
      <c r="AT206" s="230" t="s">
        <v>185</v>
      </c>
      <c r="AU206" s="230" t="s">
        <v>88</v>
      </c>
      <c r="AY206" s="18" t="s">
        <v>183</v>
      </c>
      <c r="BE206" s="231">
        <f>IF(O206="základní",K206,0)</f>
        <v>0</v>
      </c>
      <c r="BF206" s="231">
        <f>IF(O206="snížená",K206,0)</f>
        <v>0</v>
      </c>
      <c r="BG206" s="231">
        <f>IF(O206="zákl. přenesená",K206,0)</f>
        <v>0</v>
      </c>
      <c r="BH206" s="231">
        <f>IF(O206="sníž. přenesená",K206,0)</f>
        <v>0</v>
      </c>
      <c r="BI206" s="231">
        <f>IF(O206="nulová",K206,0)</f>
        <v>0</v>
      </c>
      <c r="BJ206" s="18" t="s">
        <v>86</v>
      </c>
      <c r="BK206" s="231">
        <f>ROUND(P206*H206,2)</f>
        <v>0</v>
      </c>
      <c r="BL206" s="18" t="s">
        <v>129</v>
      </c>
      <c r="BM206" s="230" t="s">
        <v>977</v>
      </c>
    </row>
    <row r="207" s="1" customFormat="1">
      <c r="B207" s="39"/>
      <c r="C207" s="40"/>
      <c r="D207" s="232" t="s">
        <v>191</v>
      </c>
      <c r="E207" s="40"/>
      <c r="F207" s="233" t="s">
        <v>867</v>
      </c>
      <c r="G207" s="40"/>
      <c r="H207" s="40"/>
      <c r="I207" s="138"/>
      <c r="J207" s="138"/>
      <c r="K207" s="40"/>
      <c r="L207" s="40"/>
      <c r="M207" s="44"/>
      <c r="N207" s="234"/>
      <c r="O207" s="84"/>
      <c r="P207" s="84"/>
      <c r="Q207" s="84"/>
      <c r="R207" s="84"/>
      <c r="S207" s="84"/>
      <c r="T207" s="84"/>
      <c r="U207" s="84"/>
      <c r="V207" s="84"/>
      <c r="W207" s="84"/>
      <c r="X207" s="84"/>
      <c r="Y207" s="85"/>
      <c r="AT207" s="18" t="s">
        <v>191</v>
      </c>
      <c r="AU207" s="18" t="s">
        <v>88</v>
      </c>
    </row>
    <row r="208" s="1" customFormat="1">
      <c r="B208" s="39"/>
      <c r="C208" s="40"/>
      <c r="D208" s="232" t="s">
        <v>193</v>
      </c>
      <c r="E208" s="40"/>
      <c r="F208" s="235" t="s">
        <v>325</v>
      </c>
      <c r="G208" s="40"/>
      <c r="H208" s="40"/>
      <c r="I208" s="138"/>
      <c r="J208" s="138"/>
      <c r="K208" s="40"/>
      <c r="L208" s="40"/>
      <c r="M208" s="44"/>
      <c r="N208" s="234"/>
      <c r="O208" s="84"/>
      <c r="P208" s="84"/>
      <c r="Q208" s="84"/>
      <c r="R208" s="84"/>
      <c r="S208" s="84"/>
      <c r="T208" s="84"/>
      <c r="U208" s="84"/>
      <c r="V208" s="84"/>
      <c r="W208" s="84"/>
      <c r="X208" s="84"/>
      <c r="Y208" s="85"/>
      <c r="AT208" s="18" t="s">
        <v>193</v>
      </c>
      <c r="AU208" s="18" t="s">
        <v>88</v>
      </c>
    </row>
    <row r="209" s="12" customFormat="1">
      <c r="B209" s="236"/>
      <c r="C209" s="237"/>
      <c r="D209" s="232" t="s">
        <v>195</v>
      </c>
      <c r="E209" s="238" t="s">
        <v>20</v>
      </c>
      <c r="F209" s="239" t="s">
        <v>978</v>
      </c>
      <c r="G209" s="237"/>
      <c r="H209" s="240">
        <v>7.0199999999999996</v>
      </c>
      <c r="I209" s="241"/>
      <c r="J209" s="241"/>
      <c r="K209" s="237"/>
      <c r="L209" s="237"/>
      <c r="M209" s="242"/>
      <c r="N209" s="243"/>
      <c r="O209" s="244"/>
      <c r="P209" s="244"/>
      <c r="Q209" s="244"/>
      <c r="R209" s="244"/>
      <c r="S209" s="244"/>
      <c r="T209" s="244"/>
      <c r="U209" s="244"/>
      <c r="V209" s="244"/>
      <c r="W209" s="244"/>
      <c r="X209" s="244"/>
      <c r="Y209" s="245"/>
      <c r="AT209" s="246" t="s">
        <v>195</v>
      </c>
      <c r="AU209" s="246" t="s">
        <v>88</v>
      </c>
      <c r="AV209" s="12" t="s">
        <v>88</v>
      </c>
      <c r="AW209" s="12" t="s">
        <v>5</v>
      </c>
      <c r="AX209" s="12" t="s">
        <v>78</v>
      </c>
      <c r="AY209" s="246" t="s">
        <v>183</v>
      </c>
    </row>
    <row r="210" s="13" customFormat="1">
      <c r="B210" s="247"/>
      <c r="C210" s="248"/>
      <c r="D210" s="232" t="s">
        <v>195</v>
      </c>
      <c r="E210" s="249" t="s">
        <v>20</v>
      </c>
      <c r="F210" s="250" t="s">
        <v>197</v>
      </c>
      <c r="G210" s="248"/>
      <c r="H210" s="251">
        <v>7.0199999999999996</v>
      </c>
      <c r="I210" s="252"/>
      <c r="J210" s="252"/>
      <c r="K210" s="248"/>
      <c r="L210" s="248"/>
      <c r="M210" s="253"/>
      <c r="N210" s="254"/>
      <c r="O210" s="255"/>
      <c r="P210" s="255"/>
      <c r="Q210" s="255"/>
      <c r="R210" s="255"/>
      <c r="S210" s="255"/>
      <c r="T210" s="255"/>
      <c r="U210" s="255"/>
      <c r="V210" s="255"/>
      <c r="W210" s="255"/>
      <c r="X210" s="255"/>
      <c r="Y210" s="256"/>
      <c r="AT210" s="257" t="s">
        <v>195</v>
      </c>
      <c r="AU210" s="257" t="s">
        <v>88</v>
      </c>
      <c r="AV210" s="13" t="s">
        <v>129</v>
      </c>
      <c r="AW210" s="13" t="s">
        <v>5</v>
      </c>
      <c r="AX210" s="13" t="s">
        <v>86</v>
      </c>
      <c r="AY210" s="257" t="s">
        <v>183</v>
      </c>
    </row>
    <row r="211" s="1" customFormat="1" ht="24" customHeight="1">
      <c r="B211" s="39"/>
      <c r="C211" s="218" t="s">
        <v>331</v>
      </c>
      <c r="D211" s="260" t="s">
        <v>185</v>
      </c>
      <c r="E211" s="219" t="s">
        <v>338</v>
      </c>
      <c r="F211" s="220" t="s">
        <v>339</v>
      </c>
      <c r="G211" s="221" t="s">
        <v>200</v>
      </c>
      <c r="H211" s="222">
        <v>6</v>
      </c>
      <c r="I211" s="223"/>
      <c r="J211" s="223"/>
      <c r="K211" s="224">
        <f>ROUND(P211*H211,2)</f>
        <v>0</v>
      </c>
      <c r="L211" s="220" t="s">
        <v>189</v>
      </c>
      <c r="M211" s="44"/>
      <c r="N211" s="225" t="s">
        <v>20</v>
      </c>
      <c r="O211" s="226" t="s">
        <v>47</v>
      </c>
      <c r="P211" s="227">
        <f>I211+J211</f>
        <v>0</v>
      </c>
      <c r="Q211" s="227">
        <f>ROUND(I211*H211,2)</f>
        <v>0</v>
      </c>
      <c r="R211" s="227">
        <f>ROUND(J211*H211,2)</f>
        <v>0</v>
      </c>
      <c r="S211" s="84"/>
      <c r="T211" s="228">
        <f>S211*H211</f>
        <v>0</v>
      </c>
      <c r="U211" s="228">
        <v>0</v>
      </c>
      <c r="V211" s="228">
        <f>U211*H211</f>
        <v>0</v>
      </c>
      <c r="W211" s="228">
        <v>0</v>
      </c>
      <c r="X211" s="228">
        <f>W211*H211</f>
        <v>0</v>
      </c>
      <c r="Y211" s="229" t="s">
        <v>20</v>
      </c>
      <c r="AR211" s="230" t="s">
        <v>129</v>
      </c>
      <c r="AT211" s="230" t="s">
        <v>185</v>
      </c>
      <c r="AU211" s="230" t="s">
        <v>88</v>
      </c>
      <c r="AY211" s="18" t="s">
        <v>183</v>
      </c>
      <c r="BE211" s="231">
        <f>IF(O211="základní",K211,0)</f>
        <v>0</v>
      </c>
      <c r="BF211" s="231">
        <f>IF(O211="snížená",K211,0)</f>
        <v>0</v>
      </c>
      <c r="BG211" s="231">
        <f>IF(O211="zákl. přenesená",K211,0)</f>
        <v>0</v>
      </c>
      <c r="BH211" s="231">
        <f>IF(O211="sníž. přenesená",K211,0)</f>
        <v>0</v>
      </c>
      <c r="BI211" s="231">
        <f>IF(O211="nulová",K211,0)</f>
        <v>0</v>
      </c>
      <c r="BJ211" s="18" t="s">
        <v>86</v>
      </c>
      <c r="BK211" s="231">
        <f>ROUND(P211*H211,2)</f>
        <v>0</v>
      </c>
      <c r="BL211" s="18" t="s">
        <v>129</v>
      </c>
      <c r="BM211" s="230" t="s">
        <v>340</v>
      </c>
    </row>
    <row r="212" s="1" customFormat="1">
      <c r="B212" s="39"/>
      <c r="C212" s="40"/>
      <c r="D212" s="232" t="s">
        <v>191</v>
      </c>
      <c r="E212" s="40"/>
      <c r="F212" s="233" t="s">
        <v>341</v>
      </c>
      <c r="G212" s="40"/>
      <c r="H212" s="40"/>
      <c r="I212" s="138"/>
      <c r="J212" s="138"/>
      <c r="K212" s="40"/>
      <c r="L212" s="40"/>
      <c r="M212" s="44"/>
      <c r="N212" s="234"/>
      <c r="O212" s="84"/>
      <c r="P212" s="84"/>
      <c r="Q212" s="84"/>
      <c r="R212" s="84"/>
      <c r="S212" s="84"/>
      <c r="T212" s="84"/>
      <c r="U212" s="84"/>
      <c r="V212" s="84"/>
      <c r="W212" s="84"/>
      <c r="X212" s="84"/>
      <c r="Y212" s="85"/>
      <c r="AT212" s="18" t="s">
        <v>191</v>
      </c>
      <c r="AU212" s="18" t="s">
        <v>88</v>
      </c>
    </row>
    <row r="213" s="1" customFormat="1">
      <c r="B213" s="39"/>
      <c r="C213" s="40"/>
      <c r="D213" s="232" t="s">
        <v>193</v>
      </c>
      <c r="E213" s="40"/>
      <c r="F213" s="235" t="s">
        <v>342</v>
      </c>
      <c r="G213" s="40"/>
      <c r="H213" s="40"/>
      <c r="I213" s="138"/>
      <c r="J213" s="138"/>
      <c r="K213" s="40"/>
      <c r="L213" s="40"/>
      <c r="M213" s="44"/>
      <c r="N213" s="234"/>
      <c r="O213" s="84"/>
      <c r="P213" s="84"/>
      <c r="Q213" s="84"/>
      <c r="R213" s="84"/>
      <c r="S213" s="84"/>
      <c r="T213" s="84"/>
      <c r="U213" s="84"/>
      <c r="V213" s="84"/>
      <c r="W213" s="84"/>
      <c r="X213" s="84"/>
      <c r="Y213" s="85"/>
      <c r="AT213" s="18" t="s">
        <v>193</v>
      </c>
      <c r="AU213" s="18" t="s">
        <v>88</v>
      </c>
    </row>
    <row r="214" s="12" customFormat="1">
      <c r="B214" s="236"/>
      <c r="C214" s="237"/>
      <c r="D214" s="232" t="s">
        <v>195</v>
      </c>
      <c r="E214" s="238" t="s">
        <v>20</v>
      </c>
      <c r="F214" s="239" t="s">
        <v>121</v>
      </c>
      <c r="G214" s="237"/>
      <c r="H214" s="240">
        <v>6</v>
      </c>
      <c r="I214" s="241"/>
      <c r="J214" s="241"/>
      <c r="K214" s="237"/>
      <c r="L214" s="237"/>
      <c r="M214" s="242"/>
      <c r="N214" s="243"/>
      <c r="O214" s="244"/>
      <c r="P214" s="244"/>
      <c r="Q214" s="244"/>
      <c r="R214" s="244"/>
      <c r="S214" s="244"/>
      <c r="T214" s="244"/>
      <c r="U214" s="244"/>
      <c r="V214" s="244"/>
      <c r="W214" s="244"/>
      <c r="X214" s="244"/>
      <c r="Y214" s="245"/>
      <c r="AT214" s="246" t="s">
        <v>195</v>
      </c>
      <c r="AU214" s="246" t="s">
        <v>88</v>
      </c>
      <c r="AV214" s="12" t="s">
        <v>88</v>
      </c>
      <c r="AW214" s="12" t="s">
        <v>5</v>
      </c>
      <c r="AX214" s="12" t="s">
        <v>78</v>
      </c>
      <c r="AY214" s="246" t="s">
        <v>183</v>
      </c>
    </row>
    <row r="215" s="13" customFormat="1">
      <c r="B215" s="247"/>
      <c r="C215" s="248"/>
      <c r="D215" s="232" t="s">
        <v>195</v>
      </c>
      <c r="E215" s="249" t="s">
        <v>20</v>
      </c>
      <c r="F215" s="250" t="s">
        <v>197</v>
      </c>
      <c r="G215" s="248"/>
      <c r="H215" s="251">
        <v>6</v>
      </c>
      <c r="I215" s="252"/>
      <c r="J215" s="252"/>
      <c r="K215" s="248"/>
      <c r="L215" s="248"/>
      <c r="M215" s="253"/>
      <c r="N215" s="254"/>
      <c r="O215" s="255"/>
      <c r="P215" s="255"/>
      <c r="Q215" s="255"/>
      <c r="R215" s="255"/>
      <c r="S215" s="255"/>
      <c r="T215" s="255"/>
      <c r="U215" s="255"/>
      <c r="V215" s="255"/>
      <c r="W215" s="255"/>
      <c r="X215" s="255"/>
      <c r="Y215" s="256"/>
      <c r="AT215" s="257" t="s">
        <v>195</v>
      </c>
      <c r="AU215" s="257" t="s">
        <v>88</v>
      </c>
      <c r="AV215" s="13" t="s">
        <v>129</v>
      </c>
      <c r="AW215" s="13" t="s">
        <v>5</v>
      </c>
      <c r="AX215" s="13" t="s">
        <v>86</v>
      </c>
      <c r="AY215" s="257" t="s">
        <v>183</v>
      </c>
    </row>
    <row r="216" s="1" customFormat="1" ht="24" customHeight="1">
      <c r="B216" s="39"/>
      <c r="C216" s="218" t="s">
        <v>337</v>
      </c>
      <c r="D216" s="260" t="s">
        <v>185</v>
      </c>
      <c r="E216" s="219" t="s">
        <v>344</v>
      </c>
      <c r="F216" s="220" t="s">
        <v>345</v>
      </c>
      <c r="G216" s="221" t="s">
        <v>200</v>
      </c>
      <c r="H216" s="222">
        <v>1</v>
      </c>
      <c r="I216" s="223"/>
      <c r="J216" s="223"/>
      <c r="K216" s="224">
        <f>ROUND(P216*H216,2)</f>
        <v>0</v>
      </c>
      <c r="L216" s="220" t="s">
        <v>189</v>
      </c>
      <c r="M216" s="44"/>
      <c r="N216" s="225" t="s">
        <v>20</v>
      </c>
      <c r="O216" s="226" t="s">
        <v>47</v>
      </c>
      <c r="P216" s="227">
        <f>I216+J216</f>
        <v>0</v>
      </c>
      <c r="Q216" s="227">
        <f>ROUND(I216*H216,2)</f>
        <v>0</v>
      </c>
      <c r="R216" s="227">
        <f>ROUND(J216*H216,2)</f>
        <v>0</v>
      </c>
      <c r="S216" s="84"/>
      <c r="T216" s="228">
        <f>S216*H216</f>
        <v>0</v>
      </c>
      <c r="U216" s="228">
        <v>0</v>
      </c>
      <c r="V216" s="228">
        <f>U216*H216</f>
        <v>0</v>
      </c>
      <c r="W216" s="228">
        <v>0</v>
      </c>
      <c r="X216" s="228">
        <f>W216*H216</f>
        <v>0</v>
      </c>
      <c r="Y216" s="229" t="s">
        <v>20</v>
      </c>
      <c r="AR216" s="230" t="s">
        <v>129</v>
      </c>
      <c r="AT216" s="230" t="s">
        <v>185</v>
      </c>
      <c r="AU216" s="230" t="s">
        <v>88</v>
      </c>
      <c r="AY216" s="18" t="s">
        <v>183</v>
      </c>
      <c r="BE216" s="231">
        <f>IF(O216="základní",K216,0)</f>
        <v>0</v>
      </c>
      <c r="BF216" s="231">
        <f>IF(O216="snížená",K216,0)</f>
        <v>0</v>
      </c>
      <c r="BG216" s="231">
        <f>IF(O216="zákl. přenesená",K216,0)</f>
        <v>0</v>
      </c>
      <c r="BH216" s="231">
        <f>IF(O216="sníž. přenesená",K216,0)</f>
        <v>0</v>
      </c>
      <c r="BI216" s="231">
        <f>IF(O216="nulová",K216,0)</f>
        <v>0</v>
      </c>
      <c r="BJ216" s="18" t="s">
        <v>86</v>
      </c>
      <c r="BK216" s="231">
        <f>ROUND(P216*H216,2)</f>
        <v>0</v>
      </c>
      <c r="BL216" s="18" t="s">
        <v>129</v>
      </c>
      <c r="BM216" s="230" t="s">
        <v>346</v>
      </c>
    </row>
    <row r="217" s="1" customFormat="1">
      <c r="B217" s="39"/>
      <c r="C217" s="40"/>
      <c r="D217" s="232" t="s">
        <v>191</v>
      </c>
      <c r="E217" s="40"/>
      <c r="F217" s="233" t="s">
        <v>347</v>
      </c>
      <c r="G217" s="40"/>
      <c r="H217" s="40"/>
      <c r="I217" s="138"/>
      <c r="J217" s="138"/>
      <c r="K217" s="40"/>
      <c r="L217" s="40"/>
      <c r="M217" s="44"/>
      <c r="N217" s="234"/>
      <c r="O217" s="84"/>
      <c r="P217" s="84"/>
      <c r="Q217" s="84"/>
      <c r="R217" s="84"/>
      <c r="S217" s="84"/>
      <c r="T217" s="84"/>
      <c r="U217" s="84"/>
      <c r="V217" s="84"/>
      <c r="W217" s="84"/>
      <c r="X217" s="84"/>
      <c r="Y217" s="85"/>
      <c r="AT217" s="18" t="s">
        <v>191</v>
      </c>
      <c r="AU217" s="18" t="s">
        <v>88</v>
      </c>
    </row>
    <row r="218" s="1" customFormat="1">
      <c r="B218" s="39"/>
      <c r="C218" s="40"/>
      <c r="D218" s="232" t="s">
        <v>193</v>
      </c>
      <c r="E218" s="40"/>
      <c r="F218" s="235" t="s">
        <v>342</v>
      </c>
      <c r="G218" s="40"/>
      <c r="H218" s="40"/>
      <c r="I218" s="138"/>
      <c r="J218" s="138"/>
      <c r="K218" s="40"/>
      <c r="L218" s="40"/>
      <c r="M218" s="44"/>
      <c r="N218" s="234"/>
      <c r="O218" s="84"/>
      <c r="P218" s="84"/>
      <c r="Q218" s="84"/>
      <c r="R218" s="84"/>
      <c r="S218" s="84"/>
      <c r="T218" s="84"/>
      <c r="U218" s="84"/>
      <c r="V218" s="84"/>
      <c r="W218" s="84"/>
      <c r="X218" s="84"/>
      <c r="Y218" s="85"/>
      <c r="AT218" s="18" t="s">
        <v>193</v>
      </c>
      <c r="AU218" s="18" t="s">
        <v>88</v>
      </c>
    </row>
    <row r="219" s="12" customFormat="1">
      <c r="B219" s="236"/>
      <c r="C219" s="237"/>
      <c r="D219" s="232" t="s">
        <v>195</v>
      </c>
      <c r="E219" s="238" t="s">
        <v>20</v>
      </c>
      <c r="F219" s="239" t="s">
        <v>124</v>
      </c>
      <c r="G219" s="237"/>
      <c r="H219" s="240">
        <v>1</v>
      </c>
      <c r="I219" s="241"/>
      <c r="J219" s="241"/>
      <c r="K219" s="237"/>
      <c r="L219" s="237"/>
      <c r="M219" s="242"/>
      <c r="N219" s="243"/>
      <c r="O219" s="244"/>
      <c r="P219" s="244"/>
      <c r="Q219" s="244"/>
      <c r="R219" s="244"/>
      <c r="S219" s="244"/>
      <c r="T219" s="244"/>
      <c r="U219" s="244"/>
      <c r="V219" s="244"/>
      <c r="W219" s="244"/>
      <c r="X219" s="244"/>
      <c r="Y219" s="245"/>
      <c r="AT219" s="246" t="s">
        <v>195</v>
      </c>
      <c r="AU219" s="246" t="s">
        <v>88</v>
      </c>
      <c r="AV219" s="12" t="s">
        <v>88</v>
      </c>
      <c r="AW219" s="12" t="s">
        <v>5</v>
      </c>
      <c r="AX219" s="12" t="s">
        <v>78</v>
      </c>
      <c r="AY219" s="246" t="s">
        <v>183</v>
      </c>
    </row>
    <row r="220" s="13" customFormat="1">
      <c r="B220" s="247"/>
      <c r="C220" s="248"/>
      <c r="D220" s="232" t="s">
        <v>195</v>
      </c>
      <c r="E220" s="249" t="s">
        <v>20</v>
      </c>
      <c r="F220" s="250" t="s">
        <v>197</v>
      </c>
      <c r="G220" s="248"/>
      <c r="H220" s="251">
        <v>1</v>
      </c>
      <c r="I220" s="252"/>
      <c r="J220" s="252"/>
      <c r="K220" s="248"/>
      <c r="L220" s="248"/>
      <c r="M220" s="253"/>
      <c r="N220" s="254"/>
      <c r="O220" s="255"/>
      <c r="P220" s="255"/>
      <c r="Q220" s="255"/>
      <c r="R220" s="255"/>
      <c r="S220" s="255"/>
      <c r="T220" s="255"/>
      <c r="U220" s="255"/>
      <c r="V220" s="255"/>
      <c r="W220" s="255"/>
      <c r="X220" s="255"/>
      <c r="Y220" s="256"/>
      <c r="AT220" s="257" t="s">
        <v>195</v>
      </c>
      <c r="AU220" s="257" t="s">
        <v>88</v>
      </c>
      <c r="AV220" s="13" t="s">
        <v>129</v>
      </c>
      <c r="AW220" s="13" t="s">
        <v>5</v>
      </c>
      <c r="AX220" s="13" t="s">
        <v>86</v>
      </c>
      <c r="AY220" s="257" t="s">
        <v>183</v>
      </c>
    </row>
    <row r="221" s="1" customFormat="1" ht="24" customHeight="1">
      <c r="B221" s="39"/>
      <c r="C221" s="218" t="s">
        <v>343</v>
      </c>
      <c r="D221" s="260" t="s">
        <v>185</v>
      </c>
      <c r="E221" s="219" t="s">
        <v>349</v>
      </c>
      <c r="F221" s="220" t="s">
        <v>350</v>
      </c>
      <c r="G221" s="221" t="s">
        <v>200</v>
      </c>
      <c r="H221" s="222">
        <v>1</v>
      </c>
      <c r="I221" s="223"/>
      <c r="J221" s="223"/>
      <c r="K221" s="224">
        <f>ROUND(P221*H221,2)</f>
        <v>0</v>
      </c>
      <c r="L221" s="220" t="s">
        <v>189</v>
      </c>
      <c r="M221" s="44"/>
      <c r="N221" s="225" t="s">
        <v>20</v>
      </c>
      <c r="O221" s="226" t="s">
        <v>47</v>
      </c>
      <c r="P221" s="227">
        <f>I221+J221</f>
        <v>0</v>
      </c>
      <c r="Q221" s="227">
        <f>ROUND(I221*H221,2)</f>
        <v>0</v>
      </c>
      <c r="R221" s="227">
        <f>ROUND(J221*H221,2)</f>
        <v>0</v>
      </c>
      <c r="S221" s="84"/>
      <c r="T221" s="228">
        <f>S221*H221</f>
        <v>0</v>
      </c>
      <c r="U221" s="228">
        <v>0</v>
      </c>
      <c r="V221" s="228">
        <f>U221*H221</f>
        <v>0</v>
      </c>
      <c r="W221" s="228">
        <v>0</v>
      </c>
      <c r="X221" s="228">
        <f>W221*H221</f>
        <v>0</v>
      </c>
      <c r="Y221" s="229" t="s">
        <v>20</v>
      </c>
      <c r="AR221" s="230" t="s">
        <v>129</v>
      </c>
      <c r="AT221" s="230" t="s">
        <v>185</v>
      </c>
      <c r="AU221" s="230" t="s">
        <v>88</v>
      </c>
      <c r="AY221" s="18" t="s">
        <v>183</v>
      </c>
      <c r="BE221" s="231">
        <f>IF(O221="základní",K221,0)</f>
        <v>0</v>
      </c>
      <c r="BF221" s="231">
        <f>IF(O221="snížená",K221,0)</f>
        <v>0</v>
      </c>
      <c r="BG221" s="231">
        <f>IF(O221="zákl. přenesená",K221,0)</f>
        <v>0</v>
      </c>
      <c r="BH221" s="231">
        <f>IF(O221="sníž. přenesená",K221,0)</f>
        <v>0</v>
      </c>
      <c r="BI221" s="231">
        <f>IF(O221="nulová",K221,0)</f>
        <v>0</v>
      </c>
      <c r="BJ221" s="18" t="s">
        <v>86</v>
      </c>
      <c r="BK221" s="231">
        <f>ROUND(P221*H221,2)</f>
        <v>0</v>
      </c>
      <c r="BL221" s="18" t="s">
        <v>129</v>
      </c>
      <c r="BM221" s="230" t="s">
        <v>351</v>
      </c>
    </row>
    <row r="222" s="1" customFormat="1">
      <c r="B222" s="39"/>
      <c r="C222" s="40"/>
      <c r="D222" s="232" t="s">
        <v>191</v>
      </c>
      <c r="E222" s="40"/>
      <c r="F222" s="233" t="s">
        <v>352</v>
      </c>
      <c r="G222" s="40"/>
      <c r="H222" s="40"/>
      <c r="I222" s="138"/>
      <c r="J222" s="138"/>
      <c r="K222" s="40"/>
      <c r="L222" s="40"/>
      <c r="M222" s="44"/>
      <c r="N222" s="234"/>
      <c r="O222" s="84"/>
      <c r="P222" s="84"/>
      <c r="Q222" s="84"/>
      <c r="R222" s="84"/>
      <c r="S222" s="84"/>
      <c r="T222" s="84"/>
      <c r="U222" s="84"/>
      <c r="V222" s="84"/>
      <c r="W222" s="84"/>
      <c r="X222" s="84"/>
      <c r="Y222" s="85"/>
      <c r="AT222" s="18" t="s">
        <v>191</v>
      </c>
      <c r="AU222" s="18" t="s">
        <v>88</v>
      </c>
    </row>
    <row r="223" s="1" customFormat="1">
      <c r="B223" s="39"/>
      <c r="C223" s="40"/>
      <c r="D223" s="232" t="s">
        <v>193</v>
      </c>
      <c r="E223" s="40"/>
      <c r="F223" s="235" t="s">
        <v>342</v>
      </c>
      <c r="G223" s="40"/>
      <c r="H223" s="40"/>
      <c r="I223" s="138"/>
      <c r="J223" s="138"/>
      <c r="K223" s="40"/>
      <c r="L223" s="40"/>
      <c r="M223" s="44"/>
      <c r="N223" s="234"/>
      <c r="O223" s="84"/>
      <c r="P223" s="84"/>
      <c r="Q223" s="84"/>
      <c r="R223" s="84"/>
      <c r="S223" s="84"/>
      <c r="T223" s="84"/>
      <c r="U223" s="84"/>
      <c r="V223" s="84"/>
      <c r="W223" s="84"/>
      <c r="X223" s="84"/>
      <c r="Y223" s="85"/>
      <c r="AT223" s="18" t="s">
        <v>193</v>
      </c>
      <c r="AU223" s="18" t="s">
        <v>88</v>
      </c>
    </row>
    <row r="224" s="12" customFormat="1">
      <c r="B224" s="236"/>
      <c r="C224" s="237"/>
      <c r="D224" s="232" t="s">
        <v>195</v>
      </c>
      <c r="E224" s="238" t="s">
        <v>20</v>
      </c>
      <c r="F224" s="239" t="s">
        <v>126</v>
      </c>
      <c r="G224" s="237"/>
      <c r="H224" s="240">
        <v>1</v>
      </c>
      <c r="I224" s="241"/>
      <c r="J224" s="241"/>
      <c r="K224" s="237"/>
      <c r="L224" s="237"/>
      <c r="M224" s="242"/>
      <c r="N224" s="243"/>
      <c r="O224" s="244"/>
      <c r="P224" s="244"/>
      <c r="Q224" s="244"/>
      <c r="R224" s="244"/>
      <c r="S224" s="244"/>
      <c r="T224" s="244"/>
      <c r="U224" s="244"/>
      <c r="V224" s="244"/>
      <c r="W224" s="244"/>
      <c r="X224" s="244"/>
      <c r="Y224" s="245"/>
      <c r="AT224" s="246" t="s">
        <v>195</v>
      </c>
      <c r="AU224" s="246" t="s">
        <v>88</v>
      </c>
      <c r="AV224" s="12" t="s">
        <v>88</v>
      </c>
      <c r="AW224" s="12" t="s">
        <v>5</v>
      </c>
      <c r="AX224" s="12" t="s">
        <v>78</v>
      </c>
      <c r="AY224" s="246" t="s">
        <v>183</v>
      </c>
    </row>
    <row r="225" s="13" customFormat="1">
      <c r="B225" s="247"/>
      <c r="C225" s="248"/>
      <c r="D225" s="232" t="s">
        <v>195</v>
      </c>
      <c r="E225" s="249" t="s">
        <v>20</v>
      </c>
      <c r="F225" s="250" t="s">
        <v>197</v>
      </c>
      <c r="G225" s="248"/>
      <c r="H225" s="251">
        <v>1</v>
      </c>
      <c r="I225" s="252"/>
      <c r="J225" s="252"/>
      <c r="K225" s="248"/>
      <c r="L225" s="248"/>
      <c r="M225" s="253"/>
      <c r="N225" s="254"/>
      <c r="O225" s="255"/>
      <c r="P225" s="255"/>
      <c r="Q225" s="255"/>
      <c r="R225" s="255"/>
      <c r="S225" s="255"/>
      <c r="T225" s="255"/>
      <c r="U225" s="255"/>
      <c r="V225" s="255"/>
      <c r="W225" s="255"/>
      <c r="X225" s="255"/>
      <c r="Y225" s="256"/>
      <c r="AT225" s="257" t="s">
        <v>195</v>
      </c>
      <c r="AU225" s="257" t="s">
        <v>88</v>
      </c>
      <c r="AV225" s="13" t="s">
        <v>129</v>
      </c>
      <c r="AW225" s="13" t="s">
        <v>5</v>
      </c>
      <c r="AX225" s="13" t="s">
        <v>86</v>
      </c>
      <c r="AY225" s="257" t="s">
        <v>183</v>
      </c>
    </row>
    <row r="226" s="1" customFormat="1" ht="24" customHeight="1">
      <c r="B226" s="39"/>
      <c r="C226" s="218" t="s">
        <v>348</v>
      </c>
      <c r="D226" s="260" t="s">
        <v>185</v>
      </c>
      <c r="E226" s="219" t="s">
        <v>354</v>
      </c>
      <c r="F226" s="220" t="s">
        <v>355</v>
      </c>
      <c r="G226" s="221" t="s">
        <v>200</v>
      </c>
      <c r="H226" s="222">
        <v>2</v>
      </c>
      <c r="I226" s="223"/>
      <c r="J226" s="223"/>
      <c r="K226" s="224">
        <f>ROUND(P226*H226,2)</f>
        <v>0</v>
      </c>
      <c r="L226" s="220" t="s">
        <v>189</v>
      </c>
      <c r="M226" s="44"/>
      <c r="N226" s="225" t="s">
        <v>20</v>
      </c>
      <c r="O226" s="226" t="s">
        <v>47</v>
      </c>
      <c r="P226" s="227">
        <f>I226+J226</f>
        <v>0</v>
      </c>
      <c r="Q226" s="227">
        <f>ROUND(I226*H226,2)</f>
        <v>0</v>
      </c>
      <c r="R226" s="227">
        <f>ROUND(J226*H226,2)</f>
        <v>0</v>
      </c>
      <c r="S226" s="84"/>
      <c r="T226" s="228">
        <f>S226*H226</f>
        <v>0</v>
      </c>
      <c r="U226" s="228">
        <v>0</v>
      </c>
      <c r="V226" s="228">
        <f>U226*H226</f>
        <v>0</v>
      </c>
      <c r="W226" s="228">
        <v>0</v>
      </c>
      <c r="X226" s="228">
        <f>W226*H226</f>
        <v>0</v>
      </c>
      <c r="Y226" s="229" t="s">
        <v>20</v>
      </c>
      <c r="AR226" s="230" t="s">
        <v>129</v>
      </c>
      <c r="AT226" s="230" t="s">
        <v>185</v>
      </c>
      <c r="AU226" s="230" t="s">
        <v>88</v>
      </c>
      <c r="AY226" s="18" t="s">
        <v>183</v>
      </c>
      <c r="BE226" s="231">
        <f>IF(O226="základní",K226,0)</f>
        <v>0</v>
      </c>
      <c r="BF226" s="231">
        <f>IF(O226="snížená",K226,0)</f>
        <v>0</v>
      </c>
      <c r="BG226" s="231">
        <f>IF(O226="zákl. přenesená",K226,0)</f>
        <v>0</v>
      </c>
      <c r="BH226" s="231">
        <f>IF(O226="sníž. přenesená",K226,0)</f>
        <v>0</v>
      </c>
      <c r="BI226" s="231">
        <f>IF(O226="nulová",K226,0)</f>
        <v>0</v>
      </c>
      <c r="BJ226" s="18" t="s">
        <v>86</v>
      </c>
      <c r="BK226" s="231">
        <f>ROUND(P226*H226,2)</f>
        <v>0</v>
      </c>
      <c r="BL226" s="18" t="s">
        <v>129</v>
      </c>
      <c r="BM226" s="230" t="s">
        <v>356</v>
      </c>
    </row>
    <row r="227" s="1" customFormat="1">
      <c r="B227" s="39"/>
      <c r="C227" s="40"/>
      <c r="D227" s="232" t="s">
        <v>191</v>
      </c>
      <c r="E227" s="40"/>
      <c r="F227" s="233" t="s">
        <v>357</v>
      </c>
      <c r="G227" s="40"/>
      <c r="H227" s="40"/>
      <c r="I227" s="138"/>
      <c r="J227" s="138"/>
      <c r="K227" s="40"/>
      <c r="L227" s="40"/>
      <c r="M227" s="44"/>
      <c r="N227" s="234"/>
      <c r="O227" s="84"/>
      <c r="P227" s="84"/>
      <c r="Q227" s="84"/>
      <c r="R227" s="84"/>
      <c r="S227" s="84"/>
      <c r="T227" s="84"/>
      <c r="U227" s="84"/>
      <c r="V227" s="84"/>
      <c r="W227" s="84"/>
      <c r="X227" s="84"/>
      <c r="Y227" s="85"/>
      <c r="AT227" s="18" t="s">
        <v>191</v>
      </c>
      <c r="AU227" s="18" t="s">
        <v>88</v>
      </c>
    </row>
    <row r="228" s="1" customFormat="1">
      <c r="B228" s="39"/>
      <c r="C228" s="40"/>
      <c r="D228" s="232" t="s">
        <v>193</v>
      </c>
      <c r="E228" s="40"/>
      <c r="F228" s="235" t="s">
        <v>342</v>
      </c>
      <c r="G228" s="40"/>
      <c r="H228" s="40"/>
      <c r="I228" s="138"/>
      <c r="J228" s="138"/>
      <c r="K228" s="40"/>
      <c r="L228" s="40"/>
      <c r="M228" s="44"/>
      <c r="N228" s="234"/>
      <c r="O228" s="84"/>
      <c r="P228" s="84"/>
      <c r="Q228" s="84"/>
      <c r="R228" s="84"/>
      <c r="S228" s="84"/>
      <c r="T228" s="84"/>
      <c r="U228" s="84"/>
      <c r="V228" s="84"/>
      <c r="W228" s="84"/>
      <c r="X228" s="84"/>
      <c r="Y228" s="85"/>
      <c r="AT228" s="18" t="s">
        <v>193</v>
      </c>
      <c r="AU228" s="18" t="s">
        <v>88</v>
      </c>
    </row>
    <row r="229" s="12" customFormat="1">
      <c r="B229" s="236"/>
      <c r="C229" s="237"/>
      <c r="D229" s="232" t="s">
        <v>195</v>
      </c>
      <c r="E229" s="238" t="s">
        <v>20</v>
      </c>
      <c r="F229" s="239" t="s">
        <v>128</v>
      </c>
      <c r="G229" s="237"/>
      <c r="H229" s="240">
        <v>2</v>
      </c>
      <c r="I229" s="241"/>
      <c r="J229" s="241"/>
      <c r="K229" s="237"/>
      <c r="L229" s="237"/>
      <c r="M229" s="242"/>
      <c r="N229" s="243"/>
      <c r="O229" s="244"/>
      <c r="P229" s="244"/>
      <c r="Q229" s="244"/>
      <c r="R229" s="244"/>
      <c r="S229" s="244"/>
      <c r="T229" s="244"/>
      <c r="U229" s="244"/>
      <c r="V229" s="244"/>
      <c r="W229" s="244"/>
      <c r="X229" s="244"/>
      <c r="Y229" s="245"/>
      <c r="AT229" s="246" t="s">
        <v>195</v>
      </c>
      <c r="AU229" s="246" t="s">
        <v>88</v>
      </c>
      <c r="AV229" s="12" t="s">
        <v>88</v>
      </c>
      <c r="AW229" s="12" t="s">
        <v>5</v>
      </c>
      <c r="AX229" s="12" t="s">
        <v>78</v>
      </c>
      <c r="AY229" s="246" t="s">
        <v>183</v>
      </c>
    </row>
    <row r="230" s="13" customFormat="1">
      <c r="B230" s="247"/>
      <c r="C230" s="248"/>
      <c r="D230" s="232" t="s">
        <v>195</v>
      </c>
      <c r="E230" s="249" t="s">
        <v>20</v>
      </c>
      <c r="F230" s="250" t="s">
        <v>197</v>
      </c>
      <c r="G230" s="248"/>
      <c r="H230" s="251">
        <v>2</v>
      </c>
      <c r="I230" s="252"/>
      <c r="J230" s="252"/>
      <c r="K230" s="248"/>
      <c r="L230" s="248"/>
      <c r="M230" s="253"/>
      <c r="N230" s="254"/>
      <c r="O230" s="255"/>
      <c r="P230" s="255"/>
      <c r="Q230" s="255"/>
      <c r="R230" s="255"/>
      <c r="S230" s="255"/>
      <c r="T230" s="255"/>
      <c r="U230" s="255"/>
      <c r="V230" s="255"/>
      <c r="W230" s="255"/>
      <c r="X230" s="255"/>
      <c r="Y230" s="256"/>
      <c r="AT230" s="257" t="s">
        <v>195</v>
      </c>
      <c r="AU230" s="257" t="s">
        <v>88</v>
      </c>
      <c r="AV230" s="13" t="s">
        <v>129</v>
      </c>
      <c r="AW230" s="13" t="s">
        <v>5</v>
      </c>
      <c r="AX230" s="13" t="s">
        <v>86</v>
      </c>
      <c r="AY230" s="257" t="s">
        <v>183</v>
      </c>
    </row>
    <row r="231" s="1" customFormat="1" ht="24" customHeight="1">
      <c r="B231" s="39"/>
      <c r="C231" s="218" t="s">
        <v>353</v>
      </c>
      <c r="D231" s="218" t="s">
        <v>185</v>
      </c>
      <c r="E231" s="219" t="s">
        <v>875</v>
      </c>
      <c r="F231" s="220" t="s">
        <v>876</v>
      </c>
      <c r="G231" s="221" t="s">
        <v>416</v>
      </c>
      <c r="H231" s="222">
        <v>232.30799999999999</v>
      </c>
      <c r="I231" s="223"/>
      <c r="J231" s="223"/>
      <c r="K231" s="224">
        <f>ROUND(P231*H231,2)</f>
        <v>0</v>
      </c>
      <c r="L231" s="220" t="s">
        <v>189</v>
      </c>
      <c r="M231" s="44"/>
      <c r="N231" s="225" t="s">
        <v>20</v>
      </c>
      <c r="O231" s="226" t="s">
        <v>47</v>
      </c>
      <c r="P231" s="227">
        <f>I231+J231</f>
        <v>0</v>
      </c>
      <c r="Q231" s="227">
        <f>ROUND(I231*H231,2)</f>
        <v>0</v>
      </c>
      <c r="R231" s="227">
        <f>ROUND(J231*H231,2)</f>
        <v>0</v>
      </c>
      <c r="S231" s="84"/>
      <c r="T231" s="228">
        <f>S231*H231</f>
        <v>0</v>
      </c>
      <c r="U231" s="228">
        <v>0</v>
      </c>
      <c r="V231" s="228">
        <f>U231*H231</f>
        <v>0</v>
      </c>
      <c r="W231" s="228">
        <v>0</v>
      </c>
      <c r="X231" s="228">
        <f>W231*H231</f>
        <v>0</v>
      </c>
      <c r="Y231" s="229" t="s">
        <v>20</v>
      </c>
      <c r="AR231" s="230" t="s">
        <v>129</v>
      </c>
      <c r="AT231" s="230" t="s">
        <v>185</v>
      </c>
      <c r="AU231" s="230" t="s">
        <v>88</v>
      </c>
      <c r="AY231" s="18" t="s">
        <v>183</v>
      </c>
      <c r="BE231" s="231">
        <f>IF(O231="základní",K231,0)</f>
        <v>0</v>
      </c>
      <c r="BF231" s="231">
        <f>IF(O231="snížená",K231,0)</f>
        <v>0</v>
      </c>
      <c r="BG231" s="231">
        <f>IF(O231="zákl. přenesená",K231,0)</f>
        <v>0</v>
      </c>
      <c r="BH231" s="231">
        <f>IF(O231="sníž. přenesená",K231,0)</f>
        <v>0</v>
      </c>
      <c r="BI231" s="231">
        <f>IF(O231="nulová",K231,0)</f>
        <v>0</v>
      </c>
      <c r="BJ231" s="18" t="s">
        <v>86</v>
      </c>
      <c r="BK231" s="231">
        <f>ROUND(P231*H231,2)</f>
        <v>0</v>
      </c>
      <c r="BL231" s="18" t="s">
        <v>129</v>
      </c>
      <c r="BM231" s="230" t="s">
        <v>979</v>
      </c>
    </row>
    <row r="232" s="1" customFormat="1">
      <c r="B232" s="39"/>
      <c r="C232" s="40"/>
      <c r="D232" s="232" t="s">
        <v>191</v>
      </c>
      <c r="E232" s="40"/>
      <c r="F232" s="233" t="s">
        <v>878</v>
      </c>
      <c r="G232" s="40"/>
      <c r="H232" s="40"/>
      <c r="I232" s="138"/>
      <c r="J232" s="138"/>
      <c r="K232" s="40"/>
      <c r="L232" s="40"/>
      <c r="M232" s="44"/>
      <c r="N232" s="234"/>
      <c r="O232" s="84"/>
      <c r="P232" s="84"/>
      <c r="Q232" s="84"/>
      <c r="R232" s="84"/>
      <c r="S232" s="84"/>
      <c r="T232" s="84"/>
      <c r="U232" s="84"/>
      <c r="V232" s="84"/>
      <c r="W232" s="84"/>
      <c r="X232" s="84"/>
      <c r="Y232" s="85"/>
      <c r="AT232" s="18" t="s">
        <v>191</v>
      </c>
      <c r="AU232" s="18" t="s">
        <v>88</v>
      </c>
    </row>
    <row r="233" s="1" customFormat="1">
      <c r="B233" s="39"/>
      <c r="C233" s="40"/>
      <c r="D233" s="232" t="s">
        <v>193</v>
      </c>
      <c r="E233" s="40"/>
      <c r="F233" s="235" t="s">
        <v>879</v>
      </c>
      <c r="G233" s="40"/>
      <c r="H233" s="40"/>
      <c r="I233" s="138"/>
      <c r="J233" s="138"/>
      <c r="K233" s="40"/>
      <c r="L233" s="40"/>
      <c r="M233" s="44"/>
      <c r="N233" s="234"/>
      <c r="O233" s="84"/>
      <c r="P233" s="84"/>
      <c r="Q233" s="84"/>
      <c r="R233" s="84"/>
      <c r="S233" s="84"/>
      <c r="T233" s="84"/>
      <c r="U233" s="84"/>
      <c r="V233" s="84"/>
      <c r="W233" s="84"/>
      <c r="X233" s="84"/>
      <c r="Y233" s="85"/>
      <c r="AT233" s="18" t="s">
        <v>193</v>
      </c>
      <c r="AU233" s="18" t="s">
        <v>88</v>
      </c>
    </row>
    <row r="234" s="1" customFormat="1">
      <c r="B234" s="39"/>
      <c r="C234" s="40"/>
      <c r="D234" s="232" t="s">
        <v>419</v>
      </c>
      <c r="E234" s="40"/>
      <c r="F234" s="235" t="s">
        <v>880</v>
      </c>
      <c r="G234" s="40"/>
      <c r="H234" s="40"/>
      <c r="I234" s="138"/>
      <c r="J234" s="138"/>
      <c r="K234" s="40"/>
      <c r="L234" s="40"/>
      <c r="M234" s="44"/>
      <c r="N234" s="234"/>
      <c r="O234" s="84"/>
      <c r="P234" s="84"/>
      <c r="Q234" s="84"/>
      <c r="R234" s="84"/>
      <c r="S234" s="84"/>
      <c r="T234" s="84"/>
      <c r="U234" s="84"/>
      <c r="V234" s="84"/>
      <c r="W234" s="84"/>
      <c r="X234" s="84"/>
      <c r="Y234" s="85"/>
      <c r="AT234" s="18" t="s">
        <v>419</v>
      </c>
      <c r="AU234" s="18" t="s">
        <v>88</v>
      </c>
    </row>
    <row r="235" s="12" customFormat="1">
      <c r="B235" s="236"/>
      <c r="C235" s="237"/>
      <c r="D235" s="232" t="s">
        <v>195</v>
      </c>
      <c r="E235" s="238" t="s">
        <v>20</v>
      </c>
      <c r="F235" s="239" t="s">
        <v>881</v>
      </c>
      <c r="G235" s="237"/>
      <c r="H235" s="240">
        <v>232.30799999999999</v>
      </c>
      <c r="I235" s="241"/>
      <c r="J235" s="241"/>
      <c r="K235" s="237"/>
      <c r="L235" s="237"/>
      <c r="M235" s="242"/>
      <c r="N235" s="243"/>
      <c r="O235" s="244"/>
      <c r="P235" s="244"/>
      <c r="Q235" s="244"/>
      <c r="R235" s="244"/>
      <c r="S235" s="244"/>
      <c r="T235" s="244"/>
      <c r="U235" s="244"/>
      <c r="V235" s="244"/>
      <c r="W235" s="244"/>
      <c r="X235" s="244"/>
      <c r="Y235" s="245"/>
      <c r="AT235" s="246" t="s">
        <v>195</v>
      </c>
      <c r="AU235" s="246" t="s">
        <v>88</v>
      </c>
      <c r="AV235" s="12" t="s">
        <v>88</v>
      </c>
      <c r="AW235" s="12" t="s">
        <v>5</v>
      </c>
      <c r="AX235" s="12" t="s">
        <v>78</v>
      </c>
      <c r="AY235" s="246" t="s">
        <v>183</v>
      </c>
    </row>
    <row r="236" s="13" customFormat="1">
      <c r="B236" s="247"/>
      <c r="C236" s="248"/>
      <c r="D236" s="232" t="s">
        <v>195</v>
      </c>
      <c r="E236" s="249" t="s">
        <v>20</v>
      </c>
      <c r="F236" s="250" t="s">
        <v>197</v>
      </c>
      <c r="G236" s="248"/>
      <c r="H236" s="251">
        <v>232.30799999999999</v>
      </c>
      <c r="I236" s="252"/>
      <c r="J236" s="252"/>
      <c r="K236" s="248"/>
      <c r="L236" s="248"/>
      <c r="M236" s="253"/>
      <c r="N236" s="254"/>
      <c r="O236" s="255"/>
      <c r="P236" s="255"/>
      <c r="Q236" s="255"/>
      <c r="R236" s="255"/>
      <c r="S236" s="255"/>
      <c r="T236" s="255"/>
      <c r="U236" s="255"/>
      <c r="V236" s="255"/>
      <c r="W236" s="255"/>
      <c r="X236" s="255"/>
      <c r="Y236" s="256"/>
      <c r="AT236" s="257" t="s">
        <v>195</v>
      </c>
      <c r="AU236" s="257" t="s">
        <v>88</v>
      </c>
      <c r="AV236" s="13" t="s">
        <v>129</v>
      </c>
      <c r="AW236" s="13" t="s">
        <v>5</v>
      </c>
      <c r="AX236" s="13" t="s">
        <v>86</v>
      </c>
      <c r="AY236" s="257" t="s">
        <v>183</v>
      </c>
    </row>
    <row r="237" s="1" customFormat="1" ht="24" customHeight="1">
      <c r="B237" s="39"/>
      <c r="C237" s="218" t="s">
        <v>358</v>
      </c>
      <c r="D237" s="218" t="s">
        <v>185</v>
      </c>
      <c r="E237" s="219" t="s">
        <v>359</v>
      </c>
      <c r="F237" s="220" t="s">
        <v>360</v>
      </c>
      <c r="G237" s="221" t="s">
        <v>188</v>
      </c>
      <c r="H237" s="222">
        <v>0.014999999999999999</v>
      </c>
      <c r="I237" s="223"/>
      <c r="J237" s="223"/>
      <c r="K237" s="224">
        <f>ROUND(P237*H237,2)</f>
        <v>0</v>
      </c>
      <c r="L237" s="220" t="s">
        <v>189</v>
      </c>
      <c r="M237" s="44"/>
      <c r="N237" s="225" t="s">
        <v>20</v>
      </c>
      <c r="O237" s="226" t="s">
        <v>47</v>
      </c>
      <c r="P237" s="227">
        <f>I237+J237</f>
        <v>0</v>
      </c>
      <c r="Q237" s="227">
        <f>ROUND(I237*H237,2)</f>
        <v>0</v>
      </c>
      <c r="R237" s="227">
        <f>ROUND(J237*H237,2)</f>
        <v>0</v>
      </c>
      <c r="S237" s="84"/>
      <c r="T237" s="228">
        <f>S237*H237</f>
        <v>0</v>
      </c>
      <c r="U237" s="228">
        <v>0</v>
      </c>
      <c r="V237" s="228">
        <f>U237*H237</f>
        <v>0</v>
      </c>
      <c r="W237" s="228">
        <v>0</v>
      </c>
      <c r="X237" s="228">
        <f>W237*H237</f>
        <v>0</v>
      </c>
      <c r="Y237" s="229" t="s">
        <v>20</v>
      </c>
      <c r="AR237" s="230" t="s">
        <v>129</v>
      </c>
      <c r="AT237" s="230" t="s">
        <v>185</v>
      </c>
      <c r="AU237" s="230" t="s">
        <v>88</v>
      </c>
      <c r="AY237" s="18" t="s">
        <v>183</v>
      </c>
      <c r="BE237" s="231">
        <f>IF(O237="základní",K237,0)</f>
        <v>0</v>
      </c>
      <c r="BF237" s="231">
        <f>IF(O237="snížená",K237,0)</f>
        <v>0</v>
      </c>
      <c r="BG237" s="231">
        <f>IF(O237="zákl. přenesená",K237,0)</f>
        <v>0</v>
      </c>
      <c r="BH237" s="231">
        <f>IF(O237="sníž. přenesená",K237,0)</f>
        <v>0</v>
      </c>
      <c r="BI237" s="231">
        <f>IF(O237="nulová",K237,0)</f>
        <v>0</v>
      </c>
      <c r="BJ237" s="18" t="s">
        <v>86</v>
      </c>
      <c r="BK237" s="231">
        <f>ROUND(P237*H237,2)</f>
        <v>0</v>
      </c>
      <c r="BL237" s="18" t="s">
        <v>129</v>
      </c>
      <c r="BM237" s="230" t="s">
        <v>980</v>
      </c>
    </row>
    <row r="238" s="1" customFormat="1">
      <c r="B238" s="39"/>
      <c r="C238" s="40"/>
      <c r="D238" s="232" t="s">
        <v>191</v>
      </c>
      <c r="E238" s="40"/>
      <c r="F238" s="233" t="s">
        <v>362</v>
      </c>
      <c r="G238" s="40"/>
      <c r="H238" s="40"/>
      <c r="I238" s="138"/>
      <c r="J238" s="138"/>
      <c r="K238" s="40"/>
      <c r="L238" s="40"/>
      <c r="M238" s="44"/>
      <c r="N238" s="234"/>
      <c r="O238" s="84"/>
      <c r="P238" s="84"/>
      <c r="Q238" s="84"/>
      <c r="R238" s="84"/>
      <c r="S238" s="84"/>
      <c r="T238" s="84"/>
      <c r="U238" s="84"/>
      <c r="V238" s="84"/>
      <c r="W238" s="84"/>
      <c r="X238" s="84"/>
      <c r="Y238" s="85"/>
      <c r="AT238" s="18" t="s">
        <v>191</v>
      </c>
      <c r="AU238" s="18" t="s">
        <v>88</v>
      </c>
    </row>
    <row r="239" s="1" customFormat="1">
      <c r="B239" s="39"/>
      <c r="C239" s="40"/>
      <c r="D239" s="232" t="s">
        <v>193</v>
      </c>
      <c r="E239" s="40"/>
      <c r="F239" s="235" t="s">
        <v>363</v>
      </c>
      <c r="G239" s="40"/>
      <c r="H239" s="40"/>
      <c r="I239" s="138"/>
      <c r="J239" s="138"/>
      <c r="K239" s="40"/>
      <c r="L239" s="40"/>
      <c r="M239" s="44"/>
      <c r="N239" s="234"/>
      <c r="O239" s="84"/>
      <c r="P239" s="84"/>
      <c r="Q239" s="84"/>
      <c r="R239" s="84"/>
      <c r="S239" s="84"/>
      <c r="T239" s="84"/>
      <c r="U239" s="84"/>
      <c r="V239" s="84"/>
      <c r="W239" s="84"/>
      <c r="X239" s="84"/>
      <c r="Y239" s="85"/>
      <c r="AT239" s="18" t="s">
        <v>193</v>
      </c>
      <c r="AU239" s="18" t="s">
        <v>88</v>
      </c>
    </row>
    <row r="240" s="12" customFormat="1">
      <c r="B240" s="236"/>
      <c r="C240" s="237"/>
      <c r="D240" s="232" t="s">
        <v>195</v>
      </c>
      <c r="E240" s="238" t="s">
        <v>20</v>
      </c>
      <c r="F240" s="239" t="s">
        <v>142</v>
      </c>
      <c r="G240" s="237"/>
      <c r="H240" s="240">
        <v>0.014999999999999999</v>
      </c>
      <c r="I240" s="241"/>
      <c r="J240" s="241"/>
      <c r="K240" s="237"/>
      <c r="L240" s="237"/>
      <c r="M240" s="242"/>
      <c r="N240" s="243"/>
      <c r="O240" s="244"/>
      <c r="P240" s="244"/>
      <c r="Q240" s="244"/>
      <c r="R240" s="244"/>
      <c r="S240" s="244"/>
      <c r="T240" s="244"/>
      <c r="U240" s="244"/>
      <c r="V240" s="244"/>
      <c r="W240" s="244"/>
      <c r="X240" s="244"/>
      <c r="Y240" s="245"/>
      <c r="AT240" s="246" t="s">
        <v>195</v>
      </c>
      <c r="AU240" s="246" t="s">
        <v>88</v>
      </c>
      <c r="AV240" s="12" t="s">
        <v>88</v>
      </c>
      <c r="AW240" s="12" t="s">
        <v>5</v>
      </c>
      <c r="AX240" s="12" t="s">
        <v>78</v>
      </c>
      <c r="AY240" s="246" t="s">
        <v>183</v>
      </c>
    </row>
    <row r="241" s="13" customFormat="1">
      <c r="B241" s="247"/>
      <c r="C241" s="248"/>
      <c r="D241" s="232" t="s">
        <v>195</v>
      </c>
      <c r="E241" s="249" t="s">
        <v>20</v>
      </c>
      <c r="F241" s="250" t="s">
        <v>197</v>
      </c>
      <c r="G241" s="248"/>
      <c r="H241" s="251">
        <v>0.014999999999999999</v>
      </c>
      <c r="I241" s="252"/>
      <c r="J241" s="252"/>
      <c r="K241" s="248"/>
      <c r="L241" s="248"/>
      <c r="M241" s="253"/>
      <c r="N241" s="254"/>
      <c r="O241" s="255"/>
      <c r="P241" s="255"/>
      <c r="Q241" s="255"/>
      <c r="R241" s="255"/>
      <c r="S241" s="255"/>
      <c r="T241" s="255"/>
      <c r="U241" s="255"/>
      <c r="V241" s="255"/>
      <c r="W241" s="255"/>
      <c r="X241" s="255"/>
      <c r="Y241" s="256"/>
      <c r="AT241" s="257" t="s">
        <v>195</v>
      </c>
      <c r="AU241" s="257" t="s">
        <v>88</v>
      </c>
      <c r="AV241" s="13" t="s">
        <v>129</v>
      </c>
      <c r="AW241" s="13" t="s">
        <v>5</v>
      </c>
      <c r="AX241" s="13" t="s">
        <v>86</v>
      </c>
      <c r="AY241" s="257" t="s">
        <v>183</v>
      </c>
    </row>
    <row r="242" s="1" customFormat="1" ht="24" customHeight="1">
      <c r="B242" s="39"/>
      <c r="C242" s="218" t="s">
        <v>364</v>
      </c>
      <c r="D242" s="260" t="s">
        <v>185</v>
      </c>
      <c r="E242" s="219" t="s">
        <v>365</v>
      </c>
      <c r="F242" s="220" t="s">
        <v>366</v>
      </c>
      <c r="G242" s="221" t="s">
        <v>367</v>
      </c>
      <c r="H242" s="222">
        <v>24.300000000000001</v>
      </c>
      <c r="I242" s="223"/>
      <c r="J242" s="223"/>
      <c r="K242" s="224">
        <f>ROUND(P242*H242,2)</f>
        <v>0</v>
      </c>
      <c r="L242" s="220" t="s">
        <v>189</v>
      </c>
      <c r="M242" s="44"/>
      <c r="N242" s="225" t="s">
        <v>20</v>
      </c>
      <c r="O242" s="226" t="s">
        <v>47</v>
      </c>
      <c r="P242" s="227">
        <f>I242+J242</f>
        <v>0</v>
      </c>
      <c r="Q242" s="227">
        <f>ROUND(I242*H242,2)</f>
        <v>0</v>
      </c>
      <c r="R242" s="227">
        <f>ROUND(J242*H242,2)</f>
        <v>0</v>
      </c>
      <c r="S242" s="84"/>
      <c r="T242" s="228">
        <f>S242*H242</f>
        <v>0</v>
      </c>
      <c r="U242" s="228">
        <v>0</v>
      </c>
      <c r="V242" s="228">
        <f>U242*H242</f>
        <v>0</v>
      </c>
      <c r="W242" s="228">
        <v>0</v>
      </c>
      <c r="X242" s="228">
        <f>W242*H242</f>
        <v>0</v>
      </c>
      <c r="Y242" s="229" t="s">
        <v>20</v>
      </c>
      <c r="AR242" s="230" t="s">
        <v>129</v>
      </c>
      <c r="AT242" s="230" t="s">
        <v>185</v>
      </c>
      <c r="AU242" s="230" t="s">
        <v>88</v>
      </c>
      <c r="AY242" s="18" t="s">
        <v>183</v>
      </c>
      <c r="BE242" s="231">
        <f>IF(O242="základní",K242,0)</f>
        <v>0</v>
      </c>
      <c r="BF242" s="231">
        <f>IF(O242="snížená",K242,0)</f>
        <v>0</v>
      </c>
      <c r="BG242" s="231">
        <f>IF(O242="zákl. přenesená",K242,0)</f>
        <v>0</v>
      </c>
      <c r="BH242" s="231">
        <f>IF(O242="sníž. přenesená",K242,0)</f>
        <v>0</v>
      </c>
      <c r="BI242" s="231">
        <f>IF(O242="nulová",K242,0)</f>
        <v>0</v>
      </c>
      <c r="BJ242" s="18" t="s">
        <v>86</v>
      </c>
      <c r="BK242" s="231">
        <f>ROUND(P242*H242,2)</f>
        <v>0</v>
      </c>
      <c r="BL242" s="18" t="s">
        <v>129</v>
      </c>
      <c r="BM242" s="230" t="s">
        <v>368</v>
      </c>
    </row>
    <row r="243" s="1" customFormat="1">
      <c r="B243" s="39"/>
      <c r="C243" s="40"/>
      <c r="D243" s="232" t="s">
        <v>191</v>
      </c>
      <c r="E243" s="40"/>
      <c r="F243" s="233" t="s">
        <v>369</v>
      </c>
      <c r="G243" s="40"/>
      <c r="H243" s="40"/>
      <c r="I243" s="138"/>
      <c r="J243" s="138"/>
      <c r="K243" s="40"/>
      <c r="L243" s="40"/>
      <c r="M243" s="44"/>
      <c r="N243" s="234"/>
      <c r="O243" s="84"/>
      <c r="P243" s="84"/>
      <c r="Q243" s="84"/>
      <c r="R243" s="84"/>
      <c r="S243" s="84"/>
      <c r="T243" s="84"/>
      <c r="U243" s="84"/>
      <c r="V243" s="84"/>
      <c r="W243" s="84"/>
      <c r="X243" s="84"/>
      <c r="Y243" s="85"/>
      <c r="AT243" s="18" t="s">
        <v>191</v>
      </c>
      <c r="AU243" s="18" t="s">
        <v>88</v>
      </c>
    </row>
    <row r="244" s="1" customFormat="1">
      <c r="B244" s="39"/>
      <c r="C244" s="40"/>
      <c r="D244" s="232" t="s">
        <v>193</v>
      </c>
      <c r="E244" s="40"/>
      <c r="F244" s="235" t="s">
        <v>370</v>
      </c>
      <c r="G244" s="40"/>
      <c r="H244" s="40"/>
      <c r="I244" s="138"/>
      <c r="J244" s="138"/>
      <c r="K244" s="40"/>
      <c r="L244" s="40"/>
      <c r="M244" s="44"/>
      <c r="N244" s="234"/>
      <c r="O244" s="84"/>
      <c r="P244" s="84"/>
      <c r="Q244" s="84"/>
      <c r="R244" s="84"/>
      <c r="S244" s="84"/>
      <c r="T244" s="84"/>
      <c r="U244" s="84"/>
      <c r="V244" s="84"/>
      <c r="W244" s="84"/>
      <c r="X244" s="84"/>
      <c r="Y244" s="85"/>
      <c r="AT244" s="18" t="s">
        <v>193</v>
      </c>
      <c r="AU244" s="18" t="s">
        <v>88</v>
      </c>
    </row>
    <row r="245" s="12" customFormat="1">
      <c r="B245" s="236"/>
      <c r="C245" s="237"/>
      <c r="D245" s="232" t="s">
        <v>195</v>
      </c>
      <c r="E245" s="238" t="s">
        <v>20</v>
      </c>
      <c r="F245" s="239" t="s">
        <v>144</v>
      </c>
      <c r="G245" s="237"/>
      <c r="H245" s="240">
        <v>24.300000000000001</v>
      </c>
      <c r="I245" s="241"/>
      <c r="J245" s="241"/>
      <c r="K245" s="237"/>
      <c r="L245" s="237"/>
      <c r="M245" s="242"/>
      <c r="N245" s="243"/>
      <c r="O245" s="244"/>
      <c r="P245" s="244"/>
      <c r="Q245" s="244"/>
      <c r="R245" s="244"/>
      <c r="S245" s="244"/>
      <c r="T245" s="244"/>
      <c r="U245" s="244"/>
      <c r="V245" s="244"/>
      <c r="W245" s="244"/>
      <c r="X245" s="244"/>
      <c r="Y245" s="245"/>
      <c r="AT245" s="246" t="s">
        <v>195</v>
      </c>
      <c r="AU245" s="246" t="s">
        <v>88</v>
      </c>
      <c r="AV245" s="12" t="s">
        <v>88</v>
      </c>
      <c r="AW245" s="12" t="s">
        <v>5</v>
      </c>
      <c r="AX245" s="12" t="s">
        <v>78</v>
      </c>
      <c r="AY245" s="246" t="s">
        <v>183</v>
      </c>
    </row>
    <row r="246" s="13" customFormat="1">
      <c r="B246" s="247"/>
      <c r="C246" s="248"/>
      <c r="D246" s="232" t="s">
        <v>195</v>
      </c>
      <c r="E246" s="249" t="s">
        <v>20</v>
      </c>
      <c r="F246" s="250" t="s">
        <v>197</v>
      </c>
      <c r="G246" s="248"/>
      <c r="H246" s="251">
        <v>24.300000000000001</v>
      </c>
      <c r="I246" s="252"/>
      <c r="J246" s="252"/>
      <c r="K246" s="248"/>
      <c r="L246" s="248"/>
      <c r="M246" s="253"/>
      <c r="N246" s="254"/>
      <c r="O246" s="255"/>
      <c r="P246" s="255"/>
      <c r="Q246" s="255"/>
      <c r="R246" s="255"/>
      <c r="S246" s="255"/>
      <c r="T246" s="255"/>
      <c r="U246" s="255"/>
      <c r="V246" s="255"/>
      <c r="W246" s="255"/>
      <c r="X246" s="255"/>
      <c r="Y246" s="256"/>
      <c r="AT246" s="257" t="s">
        <v>195</v>
      </c>
      <c r="AU246" s="257" t="s">
        <v>88</v>
      </c>
      <c r="AV246" s="13" t="s">
        <v>129</v>
      </c>
      <c r="AW246" s="13" t="s">
        <v>5</v>
      </c>
      <c r="AX246" s="13" t="s">
        <v>86</v>
      </c>
      <c r="AY246" s="257" t="s">
        <v>183</v>
      </c>
    </row>
    <row r="247" s="1" customFormat="1" ht="24" customHeight="1">
      <c r="B247" s="39"/>
      <c r="C247" s="282" t="s">
        <v>371</v>
      </c>
      <c r="D247" s="283" t="s">
        <v>372</v>
      </c>
      <c r="E247" s="284" t="s">
        <v>373</v>
      </c>
      <c r="F247" s="285" t="s">
        <v>374</v>
      </c>
      <c r="G247" s="286" t="s">
        <v>375</v>
      </c>
      <c r="H247" s="287">
        <v>0.36399999999999999</v>
      </c>
      <c r="I247" s="288"/>
      <c r="J247" s="289"/>
      <c r="K247" s="290">
        <f>ROUND(P247*H247,2)</f>
        <v>0</v>
      </c>
      <c r="L247" s="285" t="s">
        <v>189</v>
      </c>
      <c r="M247" s="291"/>
      <c r="N247" s="292" t="s">
        <v>20</v>
      </c>
      <c r="O247" s="226" t="s">
        <v>47</v>
      </c>
      <c r="P247" s="227">
        <f>I247+J247</f>
        <v>0</v>
      </c>
      <c r="Q247" s="227">
        <f>ROUND(I247*H247,2)</f>
        <v>0</v>
      </c>
      <c r="R247" s="227">
        <f>ROUND(J247*H247,2)</f>
        <v>0</v>
      </c>
      <c r="S247" s="84"/>
      <c r="T247" s="228">
        <f>S247*H247</f>
        <v>0</v>
      </c>
      <c r="U247" s="228">
        <v>0.001</v>
      </c>
      <c r="V247" s="228">
        <f>U247*H247</f>
        <v>0.00036400000000000001</v>
      </c>
      <c r="W247" s="228">
        <v>0</v>
      </c>
      <c r="X247" s="228">
        <f>W247*H247</f>
        <v>0</v>
      </c>
      <c r="Y247" s="229" t="s">
        <v>20</v>
      </c>
      <c r="AR247" s="230" t="s">
        <v>236</v>
      </c>
      <c r="AT247" s="230" t="s">
        <v>372</v>
      </c>
      <c r="AU247" s="230" t="s">
        <v>88</v>
      </c>
      <c r="AY247" s="18" t="s">
        <v>183</v>
      </c>
      <c r="BE247" s="231">
        <f>IF(O247="základní",K247,0)</f>
        <v>0</v>
      </c>
      <c r="BF247" s="231">
        <f>IF(O247="snížená",K247,0)</f>
        <v>0</v>
      </c>
      <c r="BG247" s="231">
        <f>IF(O247="zákl. přenesená",K247,0)</f>
        <v>0</v>
      </c>
      <c r="BH247" s="231">
        <f>IF(O247="sníž. přenesená",K247,0)</f>
        <v>0</v>
      </c>
      <c r="BI247" s="231">
        <f>IF(O247="nulová",K247,0)</f>
        <v>0</v>
      </c>
      <c r="BJ247" s="18" t="s">
        <v>86</v>
      </c>
      <c r="BK247" s="231">
        <f>ROUND(P247*H247,2)</f>
        <v>0</v>
      </c>
      <c r="BL247" s="18" t="s">
        <v>129</v>
      </c>
      <c r="BM247" s="230" t="s">
        <v>376</v>
      </c>
    </row>
    <row r="248" s="1" customFormat="1">
      <c r="B248" s="39"/>
      <c r="C248" s="40"/>
      <c r="D248" s="232" t="s">
        <v>191</v>
      </c>
      <c r="E248" s="40"/>
      <c r="F248" s="233" t="s">
        <v>374</v>
      </c>
      <c r="G248" s="40"/>
      <c r="H248" s="40"/>
      <c r="I248" s="138"/>
      <c r="J248" s="138"/>
      <c r="K248" s="40"/>
      <c r="L248" s="40"/>
      <c r="M248" s="44"/>
      <c r="N248" s="234"/>
      <c r="O248" s="84"/>
      <c r="P248" s="84"/>
      <c r="Q248" s="84"/>
      <c r="R248" s="84"/>
      <c r="S248" s="84"/>
      <c r="T248" s="84"/>
      <c r="U248" s="84"/>
      <c r="V248" s="84"/>
      <c r="W248" s="84"/>
      <c r="X248" s="84"/>
      <c r="Y248" s="85"/>
      <c r="AT248" s="18" t="s">
        <v>191</v>
      </c>
      <c r="AU248" s="18" t="s">
        <v>88</v>
      </c>
    </row>
    <row r="249" s="12" customFormat="1">
      <c r="B249" s="236"/>
      <c r="C249" s="237"/>
      <c r="D249" s="232" t="s">
        <v>195</v>
      </c>
      <c r="E249" s="237"/>
      <c r="F249" s="239" t="s">
        <v>981</v>
      </c>
      <c r="G249" s="237"/>
      <c r="H249" s="240">
        <v>0.36399999999999999</v>
      </c>
      <c r="I249" s="241"/>
      <c r="J249" s="241"/>
      <c r="K249" s="237"/>
      <c r="L249" s="237"/>
      <c r="M249" s="242"/>
      <c r="N249" s="243"/>
      <c r="O249" s="244"/>
      <c r="P249" s="244"/>
      <c r="Q249" s="244"/>
      <c r="R249" s="244"/>
      <c r="S249" s="244"/>
      <c r="T249" s="244"/>
      <c r="U249" s="244"/>
      <c r="V249" s="244"/>
      <c r="W249" s="244"/>
      <c r="X249" s="244"/>
      <c r="Y249" s="245"/>
      <c r="AT249" s="246" t="s">
        <v>195</v>
      </c>
      <c r="AU249" s="246" t="s">
        <v>88</v>
      </c>
      <c r="AV249" s="12" t="s">
        <v>88</v>
      </c>
      <c r="AW249" s="12" t="s">
        <v>4</v>
      </c>
      <c r="AX249" s="12" t="s">
        <v>86</v>
      </c>
      <c r="AY249" s="246" t="s">
        <v>183</v>
      </c>
    </row>
    <row r="250" s="1" customFormat="1" ht="24" customHeight="1">
      <c r="B250" s="39"/>
      <c r="C250" s="218" t="s">
        <v>378</v>
      </c>
      <c r="D250" s="294" t="s">
        <v>185</v>
      </c>
      <c r="E250" s="219" t="s">
        <v>379</v>
      </c>
      <c r="F250" s="220" t="s">
        <v>380</v>
      </c>
      <c r="G250" s="221" t="s">
        <v>367</v>
      </c>
      <c r="H250" s="222">
        <v>60</v>
      </c>
      <c r="I250" s="223"/>
      <c r="J250" s="223"/>
      <c r="K250" s="224">
        <f>ROUND(P250*H250,2)</f>
        <v>0</v>
      </c>
      <c r="L250" s="220" t="s">
        <v>189</v>
      </c>
      <c r="M250" s="44"/>
      <c r="N250" s="225" t="s">
        <v>20</v>
      </c>
      <c r="O250" s="226" t="s">
        <v>47</v>
      </c>
      <c r="P250" s="227">
        <f>I250+J250</f>
        <v>0</v>
      </c>
      <c r="Q250" s="227">
        <f>ROUND(I250*H250,2)</f>
        <v>0</v>
      </c>
      <c r="R250" s="227">
        <f>ROUND(J250*H250,2)</f>
        <v>0</v>
      </c>
      <c r="S250" s="84"/>
      <c r="T250" s="228">
        <f>S250*H250</f>
        <v>0</v>
      </c>
      <c r="U250" s="228">
        <v>0</v>
      </c>
      <c r="V250" s="228">
        <f>U250*H250</f>
        <v>0</v>
      </c>
      <c r="W250" s="228">
        <v>0</v>
      </c>
      <c r="X250" s="228">
        <f>W250*H250</f>
        <v>0</v>
      </c>
      <c r="Y250" s="229" t="s">
        <v>20</v>
      </c>
      <c r="AR250" s="230" t="s">
        <v>129</v>
      </c>
      <c r="AT250" s="230" t="s">
        <v>185</v>
      </c>
      <c r="AU250" s="230" t="s">
        <v>88</v>
      </c>
      <c r="AY250" s="18" t="s">
        <v>183</v>
      </c>
      <c r="BE250" s="231">
        <f>IF(O250="základní",K250,0)</f>
        <v>0</v>
      </c>
      <c r="BF250" s="231">
        <f>IF(O250="snížená",K250,0)</f>
        <v>0</v>
      </c>
      <c r="BG250" s="231">
        <f>IF(O250="zákl. přenesená",K250,0)</f>
        <v>0</v>
      </c>
      <c r="BH250" s="231">
        <f>IF(O250="sníž. přenesená",K250,0)</f>
        <v>0</v>
      </c>
      <c r="BI250" s="231">
        <f>IF(O250="nulová",K250,0)</f>
        <v>0</v>
      </c>
      <c r="BJ250" s="18" t="s">
        <v>86</v>
      </c>
      <c r="BK250" s="231">
        <f>ROUND(P250*H250,2)</f>
        <v>0</v>
      </c>
      <c r="BL250" s="18" t="s">
        <v>129</v>
      </c>
      <c r="BM250" s="230" t="s">
        <v>381</v>
      </c>
    </row>
    <row r="251" s="1" customFormat="1">
      <c r="B251" s="39"/>
      <c r="C251" s="40"/>
      <c r="D251" s="232" t="s">
        <v>191</v>
      </c>
      <c r="E251" s="40"/>
      <c r="F251" s="233" t="s">
        <v>382</v>
      </c>
      <c r="G251" s="40"/>
      <c r="H251" s="40"/>
      <c r="I251" s="138"/>
      <c r="J251" s="138"/>
      <c r="K251" s="40"/>
      <c r="L251" s="40"/>
      <c r="M251" s="44"/>
      <c r="N251" s="234"/>
      <c r="O251" s="84"/>
      <c r="P251" s="84"/>
      <c r="Q251" s="84"/>
      <c r="R251" s="84"/>
      <c r="S251" s="84"/>
      <c r="T251" s="84"/>
      <c r="U251" s="84"/>
      <c r="V251" s="84"/>
      <c r="W251" s="84"/>
      <c r="X251" s="84"/>
      <c r="Y251" s="85"/>
      <c r="AT251" s="18" t="s">
        <v>191</v>
      </c>
      <c r="AU251" s="18" t="s">
        <v>88</v>
      </c>
    </row>
    <row r="252" s="1" customFormat="1">
      <c r="B252" s="39"/>
      <c r="C252" s="40"/>
      <c r="D252" s="232" t="s">
        <v>193</v>
      </c>
      <c r="E252" s="40"/>
      <c r="F252" s="235" t="s">
        <v>370</v>
      </c>
      <c r="G252" s="40"/>
      <c r="H252" s="40"/>
      <c r="I252" s="138"/>
      <c r="J252" s="138"/>
      <c r="K252" s="40"/>
      <c r="L252" s="40"/>
      <c r="M252" s="44"/>
      <c r="N252" s="234"/>
      <c r="O252" s="84"/>
      <c r="P252" s="84"/>
      <c r="Q252" s="84"/>
      <c r="R252" s="84"/>
      <c r="S252" s="84"/>
      <c r="T252" s="84"/>
      <c r="U252" s="84"/>
      <c r="V252" s="84"/>
      <c r="W252" s="84"/>
      <c r="X252" s="84"/>
      <c r="Y252" s="85"/>
      <c r="AT252" s="18" t="s">
        <v>193</v>
      </c>
      <c r="AU252" s="18" t="s">
        <v>88</v>
      </c>
    </row>
    <row r="253" s="12" customFormat="1">
      <c r="B253" s="236"/>
      <c r="C253" s="237"/>
      <c r="D253" s="232" t="s">
        <v>195</v>
      </c>
      <c r="E253" s="238" t="s">
        <v>20</v>
      </c>
      <c r="F253" s="239" t="s">
        <v>982</v>
      </c>
      <c r="G253" s="237"/>
      <c r="H253" s="240">
        <v>60</v>
      </c>
      <c r="I253" s="241"/>
      <c r="J253" s="241"/>
      <c r="K253" s="237"/>
      <c r="L253" s="237"/>
      <c r="M253" s="242"/>
      <c r="N253" s="243"/>
      <c r="O253" s="244"/>
      <c r="P253" s="244"/>
      <c r="Q253" s="244"/>
      <c r="R253" s="244"/>
      <c r="S253" s="244"/>
      <c r="T253" s="244"/>
      <c r="U253" s="244"/>
      <c r="V253" s="244"/>
      <c r="W253" s="244"/>
      <c r="X253" s="244"/>
      <c r="Y253" s="245"/>
      <c r="AT253" s="246" t="s">
        <v>195</v>
      </c>
      <c r="AU253" s="246" t="s">
        <v>88</v>
      </c>
      <c r="AV253" s="12" t="s">
        <v>88</v>
      </c>
      <c r="AW253" s="12" t="s">
        <v>5</v>
      </c>
      <c r="AX253" s="12" t="s">
        <v>78</v>
      </c>
      <c r="AY253" s="246" t="s">
        <v>183</v>
      </c>
    </row>
    <row r="254" s="13" customFormat="1">
      <c r="B254" s="247"/>
      <c r="C254" s="248"/>
      <c r="D254" s="232" t="s">
        <v>195</v>
      </c>
      <c r="E254" s="249" t="s">
        <v>20</v>
      </c>
      <c r="F254" s="250" t="s">
        <v>197</v>
      </c>
      <c r="G254" s="248"/>
      <c r="H254" s="251">
        <v>60</v>
      </c>
      <c r="I254" s="252"/>
      <c r="J254" s="252"/>
      <c r="K254" s="248"/>
      <c r="L254" s="248"/>
      <c r="M254" s="253"/>
      <c r="N254" s="254"/>
      <c r="O254" s="255"/>
      <c r="P254" s="255"/>
      <c r="Q254" s="255"/>
      <c r="R254" s="255"/>
      <c r="S254" s="255"/>
      <c r="T254" s="255"/>
      <c r="U254" s="255"/>
      <c r="V254" s="255"/>
      <c r="W254" s="255"/>
      <c r="X254" s="255"/>
      <c r="Y254" s="256"/>
      <c r="AT254" s="257" t="s">
        <v>195</v>
      </c>
      <c r="AU254" s="257" t="s">
        <v>88</v>
      </c>
      <c r="AV254" s="13" t="s">
        <v>129</v>
      </c>
      <c r="AW254" s="13" t="s">
        <v>5</v>
      </c>
      <c r="AX254" s="13" t="s">
        <v>86</v>
      </c>
      <c r="AY254" s="257" t="s">
        <v>183</v>
      </c>
    </row>
    <row r="255" s="1" customFormat="1" ht="24" customHeight="1">
      <c r="B255" s="39"/>
      <c r="C255" s="282" t="s">
        <v>384</v>
      </c>
      <c r="D255" s="283" t="s">
        <v>372</v>
      </c>
      <c r="E255" s="284" t="s">
        <v>385</v>
      </c>
      <c r="F255" s="285" t="s">
        <v>386</v>
      </c>
      <c r="G255" s="286" t="s">
        <v>375</v>
      </c>
      <c r="H255" s="287">
        <v>0.90000000000000002</v>
      </c>
      <c r="I255" s="288"/>
      <c r="J255" s="289"/>
      <c r="K255" s="290">
        <f>ROUND(P255*H255,2)</f>
        <v>0</v>
      </c>
      <c r="L255" s="285" t="s">
        <v>189</v>
      </c>
      <c r="M255" s="291"/>
      <c r="N255" s="292" t="s">
        <v>20</v>
      </c>
      <c r="O255" s="226" t="s">
        <v>47</v>
      </c>
      <c r="P255" s="227">
        <f>I255+J255</f>
        <v>0</v>
      </c>
      <c r="Q255" s="227">
        <f>ROUND(I255*H255,2)</f>
        <v>0</v>
      </c>
      <c r="R255" s="227">
        <f>ROUND(J255*H255,2)</f>
        <v>0</v>
      </c>
      <c r="S255" s="84"/>
      <c r="T255" s="228">
        <f>S255*H255</f>
        <v>0</v>
      </c>
      <c r="U255" s="228">
        <v>0.001</v>
      </c>
      <c r="V255" s="228">
        <f>U255*H255</f>
        <v>0.00090000000000000008</v>
      </c>
      <c r="W255" s="228">
        <v>0</v>
      </c>
      <c r="X255" s="228">
        <f>W255*H255</f>
        <v>0</v>
      </c>
      <c r="Y255" s="229" t="s">
        <v>20</v>
      </c>
      <c r="AR255" s="230" t="s">
        <v>236</v>
      </c>
      <c r="AT255" s="230" t="s">
        <v>372</v>
      </c>
      <c r="AU255" s="230" t="s">
        <v>88</v>
      </c>
      <c r="AY255" s="18" t="s">
        <v>183</v>
      </c>
      <c r="BE255" s="231">
        <f>IF(O255="základní",K255,0)</f>
        <v>0</v>
      </c>
      <c r="BF255" s="231">
        <f>IF(O255="snížená",K255,0)</f>
        <v>0</v>
      </c>
      <c r="BG255" s="231">
        <f>IF(O255="zákl. přenesená",K255,0)</f>
        <v>0</v>
      </c>
      <c r="BH255" s="231">
        <f>IF(O255="sníž. přenesená",K255,0)</f>
        <v>0</v>
      </c>
      <c r="BI255" s="231">
        <f>IF(O255="nulová",K255,0)</f>
        <v>0</v>
      </c>
      <c r="BJ255" s="18" t="s">
        <v>86</v>
      </c>
      <c r="BK255" s="231">
        <f>ROUND(P255*H255,2)</f>
        <v>0</v>
      </c>
      <c r="BL255" s="18" t="s">
        <v>129</v>
      </c>
      <c r="BM255" s="230" t="s">
        <v>387</v>
      </c>
    </row>
    <row r="256" s="1" customFormat="1">
      <c r="B256" s="39"/>
      <c r="C256" s="40"/>
      <c r="D256" s="232" t="s">
        <v>191</v>
      </c>
      <c r="E256" s="40"/>
      <c r="F256" s="233" t="s">
        <v>386</v>
      </c>
      <c r="G256" s="40"/>
      <c r="H256" s="40"/>
      <c r="I256" s="138"/>
      <c r="J256" s="138"/>
      <c r="K256" s="40"/>
      <c r="L256" s="40"/>
      <c r="M256" s="44"/>
      <c r="N256" s="234"/>
      <c r="O256" s="84"/>
      <c r="P256" s="84"/>
      <c r="Q256" s="84"/>
      <c r="R256" s="84"/>
      <c r="S256" s="84"/>
      <c r="T256" s="84"/>
      <c r="U256" s="84"/>
      <c r="V256" s="84"/>
      <c r="W256" s="84"/>
      <c r="X256" s="84"/>
      <c r="Y256" s="85"/>
      <c r="AT256" s="18" t="s">
        <v>191</v>
      </c>
      <c r="AU256" s="18" t="s">
        <v>88</v>
      </c>
    </row>
    <row r="257" s="12" customFormat="1">
      <c r="B257" s="236"/>
      <c r="C257" s="237"/>
      <c r="D257" s="232" t="s">
        <v>195</v>
      </c>
      <c r="E257" s="237"/>
      <c r="F257" s="239" t="s">
        <v>983</v>
      </c>
      <c r="G257" s="237"/>
      <c r="H257" s="240">
        <v>0.90000000000000002</v>
      </c>
      <c r="I257" s="241"/>
      <c r="J257" s="241"/>
      <c r="K257" s="237"/>
      <c r="L257" s="237"/>
      <c r="M257" s="242"/>
      <c r="N257" s="243"/>
      <c r="O257" s="244"/>
      <c r="P257" s="244"/>
      <c r="Q257" s="244"/>
      <c r="R257" s="244"/>
      <c r="S257" s="244"/>
      <c r="T257" s="244"/>
      <c r="U257" s="244"/>
      <c r="V257" s="244"/>
      <c r="W257" s="244"/>
      <c r="X257" s="244"/>
      <c r="Y257" s="245"/>
      <c r="AT257" s="246" t="s">
        <v>195</v>
      </c>
      <c r="AU257" s="246" t="s">
        <v>88</v>
      </c>
      <c r="AV257" s="12" t="s">
        <v>88</v>
      </c>
      <c r="AW257" s="12" t="s">
        <v>4</v>
      </c>
      <c r="AX257" s="12" t="s">
        <v>86</v>
      </c>
      <c r="AY257" s="246" t="s">
        <v>183</v>
      </c>
    </row>
    <row r="258" s="1" customFormat="1" ht="24" customHeight="1">
      <c r="B258" s="39"/>
      <c r="C258" s="218" t="s">
        <v>389</v>
      </c>
      <c r="D258" s="260" t="s">
        <v>185</v>
      </c>
      <c r="E258" s="219" t="s">
        <v>390</v>
      </c>
      <c r="F258" s="220" t="s">
        <v>391</v>
      </c>
      <c r="G258" s="221" t="s">
        <v>200</v>
      </c>
      <c r="H258" s="222">
        <v>24</v>
      </c>
      <c r="I258" s="223"/>
      <c r="J258" s="223"/>
      <c r="K258" s="224">
        <f>ROUND(P258*H258,2)</f>
        <v>0</v>
      </c>
      <c r="L258" s="220" t="s">
        <v>189</v>
      </c>
      <c r="M258" s="44"/>
      <c r="N258" s="225" t="s">
        <v>20</v>
      </c>
      <c r="O258" s="226" t="s">
        <v>47</v>
      </c>
      <c r="P258" s="227">
        <f>I258+J258</f>
        <v>0</v>
      </c>
      <c r="Q258" s="227">
        <f>ROUND(I258*H258,2)</f>
        <v>0</v>
      </c>
      <c r="R258" s="227">
        <f>ROUND(J258*H258,2)</f>
        <v>0</v>
      </c>
      <c r="S258" s="84"/>
      <c r="T258" s="228">
        <f>S258*H258</f>
        <v>0</v>
      </c>
      <c r="U258" s="228">
        <v>0</v>
      </c>
      <c r="V258" s="228">
        <f>U258*H258</f>
        <v>0</v>
      </c>
      <c r="W258" s="228">
        <v>0</v>
      </c>
      <c r="X258" s="228">
        <f>W258*H258</f>
        <v>0</v>
      </c>
      <c r="Y258" s="229" t="s">
        <v>20</v>
      </c>
      <c r="AR258" s="230" t="s">
        <v>129</v>
      </c>
      <c r="AT258" s="230" t="s">
        <v>185</v>
      </c>
      <c r="AU258" s="230" t="s">
        <v>88</v>
      </c>
      <c r="AY258" s="18" t="s">
        <v>183</v>
      </c>
      <c r="BE258" s="231">
        <f>IF(O258="základní",K258,0)</f>
        <v>0</v>
      </c>
      <c r="BF258" s="231">
        <f>IF(O258="snížená",K258,0)</f>
        <v>0</v>
      </c>
      <c r="BG258" s="231">
        <f>IF(O258="zákl. přenesená",K258,0)</f>
        <v>0</v>
      </c>
      <c r="BH258" s="231">
        <f>IF(O258="sníž. přenesená",K258,0)</f>
        <v>0</v>
      </c>
      <c r="BI258" s="231">
        <f>IF(O258="nulová",K258,0)</f>
        <v>0</v>
      </c>
      <c r="BJ258" s="18" t="s">
        <v>86</v>
      </c>
      <c r="BK258" s="231">
        <f>ROUND(P258*H258,2)</f>
        <v>0</v>
      </c>
      <c r="BL258" s="18" t="s">
        <v>129</v>
      </c>
      <c r="BM258" s="230" t="s">
        <v>392</v>
      </c>
    </row>
    <row r="259" s="1" customFormat="1">
      <c r="B259" s="39"/>
      <c r="C259" s="40"/>
      <c r="D259" s="232" t="s">
        <v>191</v>
      </c>
      <c r="E259" s="40"/>
      <c r="F259" s="233" t="s">
        <v>393</v>
      </c>
      <c r="G259" s="40"/>
      <c r="H259" s="40"/>
      <c r="I259" s="138"/>
      <c r="J259" s="138"/>
      <c r="K259" s="40"/>
      <c r="L259" s="40"/>
      <c r="M259" s="44"/>
      <c r="N259" s="234"/>
      <c r="O259" s="84"/>
      <c r="P259" s="84"/>
      <c r="Q259" s="84"/>
      <c r="R259" s="84"/>
      <c r="S259" s="84"/>
      <c r="T259" s="84"/>
      <c r="U259" s="84"/>
      <c r="V259" s="84"/>
      <c r="W259" s="84"/>
      <c r="X259" s="84"/>
      <c r="Y259" s="85"/>
      <c r="AT259" s="18" t="s">
        <v>191</v>
      </c>
      <c r="AU259" s="18" t="s">
        <v>88</v>
      </c>
    </row>
    <row r="260" s="1" customFormat="1">
      <c r="B260" s="39"/>
      <c r="C260" s="40"/>
      <c r="D260" s="232" t="s">
        <v>193</v>
      </c>
      <c r="E260" s="40"/>
      <c r="F260" s="235" t="s">
        <v>342</v>
      </c>
      <c r="G260" s="40"/>
      <c r="H260" s="40"/>
      <c r="I260" s="138"/>
      <c r="J260" s="138"/>
      <c r="K260" s="40"/>
      <c r="L260" s="40"/>
      <c r="M260" s="44"/>
      <c r="N260" s="234"/>
      <c r="O260" s="84"/>
      <c r="P260" s="84"/>
      <c r="Q260" s="84"/>
      <c r="R260" s="84"/>
      <c r="S260" s="84"/>
      <c r="T260" s="84"/>
      <c r="U260" s="84"/>
      <c r="V260" s="84"/>
      <c r="W260" s="84"/>
      <c r="X260" s="84"/>
      <c r="Y260" s="85"/>
      <c r="AT260" s="18" t="s">
        <v>193</v>
      </c>
      <c r="AU260" s="18" t="s">
        <v>88</v>
      </c>
    </row>
    <row r="261" s="12" customFormat="1">
      <c r="B261" s="236"/>
      <c r="C261" s="237"/>
      <c r="D261" s="232" t="s">
        <v>195</v>
      </c>
      <c r="E261" s="238" t="s">
        <v>20</v>
      </c>
      <c r="F261" s="239" t="s">
        <v>394</v>
      </c>
      <c r="G261" s="237"/>
      <c r="H261" s="240">
        <v>24</v>
      </c>
      <c r="I261" s="241"/>
      <c r="J261" s="241"/>
      <c r="K261" s="237"/>
      <c r="L261" s="237"/>
      <c r="M261" s="242"/>
      <c r="N261" s="243"/>
      <c r="O261" s="244"/>
      <c r="P261" s="244"/>
      <c r="Q261" s="244"/>
      <c r="R261" s="244"/>
      <c r="S261" s="244"/>
      <c r="T261" s="244"/>
      <c r="U261" s="244"/>
      <c r="V261" s="244"/>
      <c r="W261" s="244"/>
      <c r="X261" s="244"/>
      <c r="Y261" s="245"/>
      <c r="AT261" s="246" t="s">
        <v>195</v>
      </c>
      <c r="AU261" s="246" t="s">
        <v>88</v>
      </c>
      <c r="AV261" s="12" t="s">
        <v>88</v>
      </c>
      <c r="AW261" s="12" t="s">
        <v>5</v>
      </c>
      <c r="AX261" s="12" t="s">
        <v>78</v>
      </c>
      <c r="AY261" s="246" t="s">
        <v>183</v>
      </c>
    </row>
    <row r="262" s="13" customFormat="1">
      <c r="B262" s="247"/>
      <c r="C262" s="248"/>
      <c r="D262" s="232" t="s">
        <v>195</v>
      </c>
      <c r="E262" s="249" t="s">
        <v>20</v>
      </c>
      <c r="F262" s="250" t="s">
        <v>197</v>
      </c>
      <c r="G262" s="248"/>
      <c r="H262" s="251">
        <v>24</v>
      </c>
      <c r="I262" s="252"/>
      <c r="J262" s="252"/>
      <c r="K262" s="248"/>
      <c r="L262" s="248"/>
      <c r="M262" s="253"/>
      <c r="N262" s="254"/>
      <c r="O262" s="255"/>
      <c r="P262" s="255"/>
      <c r="Q262" s="255"/>
      <c r="R262" s="255"/>
      <c r="S262" s="255"/>
      <c r="T262" s="255"/>
      <c r="U262" s="255"/>
      <c r="V262" s="255"/>
      <c r="W262" s="255"/>
      <c r="X262" s="255"/>
      <c r="Y262" s="256"/>
      <c r="AT262" s="257" t="s">
        <v>195</v>
      </c>
      <c r="AU262" s="257" t="s">
        <v>88</v>
      </c>
      <c r="AV262" s="13" t="s">
        <v>129</v>
      </c>
      <c r="AW262" s="13" t="s">
        <v>5</v>
      </c>
      <c r="AX262" s="13" t="s">
        <v>86</v>
      </c>
      <c r="AY262" s="257" t="s">
        <v>183</v>
      </c>
    </row>
    <row r="263" s="1" customFormat="1" ht="24" customHeight="1">
      <c r="B263" s="39"/>
      <c r="C263" s="218" t="s">
        <v>395</v>
      </c>
      <c r="D263" s="260" t="s">
        <v>185</v>
      </c>
      <c r="E263" s="219" t="s">
        <v>396</v>
      </c>
      <c r="F263" s="220" t="s">
        <v>397</v>
      </c>
      <c r="G263" s="221" t="s">
        <v>200</v>
      </c>
      <c r="H263" s="222">
        <v>4</v>
      </c>
      <c r="I263" s="223"/>
      <c r="J263" s="223"/>
      <c r="K263" s="224">
        <f>ROUND(P263*H263,2)</f>
        <v>0</v>
      </c>
      <c r="L263" s="220" t="s">
        <v>189</v>
      </c>
      <c r="M263" s="44"/>
      <c r="N263" s="225" t="s">
        <v>20</v>
      </c>
      <c r="O263" s="226" t="s">
        <v>47</v>
      </c>
      <c r="P263" s="227">
        <f>I263+J263</f>
        <v>0</v>
      </c>
      <c r="Q263" s="227">
        <f>ROUND(I263*H263,2)</f>
        <v>0</v>
      </c>
      <c r="R263" s="227">
        <f>ROUND(J263*H263,2)</f>
        <v>0</v>
      </c>
      <c r="S263" s="84"/>
      <c r="T263" s="228">
        <f>S263*H263</f>
        <v>0</v>
      </c>
      <c r="U263" s="228">
        <v>0</v>
      </c>
      <c r="V263" s="228">
        <f>U263*H263</f>
        <v>0</v>
      </c>
      <c r="W263" s="228">
        <v>0</v>
      </c>
      <c r="X263" s="228">
        <f>W263*H263</f>
        <v>0</v>
      </c>
      <c r="Y263" s="229" t="s">
        <v>20</v>
      </c>
      <c r="AR263" s="230" t="s">
        <v>129</v>
      </c>
      <c r="AT263" s="230" t="s">
        <v>185</v>
      </c>
      <c r="AU263" s="230" t="s">
        <v>88</v>
      </c>
      <c r="AY263" s="18" t="s">
        <v>183</v>
      </c>
      <c r="BE263" s="231">
        <f>IF(O263="základní",K263,0)</f>
        <v>0</v>
      </c>
      <c r="BF263" s="231">
        <f>IF(O263="snížená",K263,0)</f>
        <v>0</v>
      </c>
      <c r="BG263" s="231">
        <f>IF(O263="zákl. přenesená",K263,0)</f>
        <v>0</v>
      </c>
      <c r="BH263" s="231">
        <f>IF(O263="sníž. přenesená",K263,0)</f>
        <v>0</v>
      </c>
      <c r="BI263" s="231">
        <f>IF(O263="nulová",K263,0)</f>
        <v>0</v>
      </c>
      <c r="BJ263" s="18" t="s">
        <v>86</v>
      </c>
      <c r="BK263" s="231">
        <f>ROUND(P263*H263,2)</f>
        <v>0</v>
      </c>
      <c r="BL263" s="18" t="s">
        <v>129</v>
      </c>
      <c r="BM263" s="230" t="s">
        <v>398</v>
      </c>
    </row>
    <row r="264" s="1" customFormat="1">
      <c r="B264" s="39"/>
      <c r="C264" s="40"/>
      <c r="D264" s="232" t="s">
        <v>191</v>
      </c>
      <c r="E264" s="40"/>
      <c r="F264" s="233" t="s">
        <v>399</v>
      </c>
      <c r="G264" s="40"/>
      <c r="H264" s="40"/>
      <c r="I264" s="138"/>
      <c r="J264" s="138"/>
      <c r="K264" s="40"/>
      <c r="L264" s="40"/>
      <c r="M264" s="44"/>
      <c r="N264" s="234"/>
      <c r="O264" s="84"/>
      <c r="P264" s="84"/>
      <c r="Q264" s="84"/>
      <c r="R264" s="84"/>
      <c r="S264" s="84"/>
      <c r="T264" s="84"/>
      <c r="U264" s="84"/>
      <c r="V264" s="84"/>
      <c r="W264" s="84"/>
      <c r="X264" s="84"/>
      <c r="Y264" s="85"/>
      <c r="AT264" s="18" t="s">
        <v>191</v>
      </c>
      <c r="AU264" s="18" t="s">
        <v>88</v>
      </c>
    </row>
    <row r="265" s="1" customFormat="1">
      <c r="B265" s="39"/>
      <c r="C265" s="40"/>
      <c r="D265" s="232" t="s">
        <v>193</v>
      </c>
      <c r="E265" s="40"/>
      <c r="F265" s="235" t="s">
        <v>342</v>
      </c>
      <c r="G265" s="40"/>
      <c r="H265" s="40"/>
      <c r="I265" s="138"/>
      <c r="J265" s="138"/>
      <c r="K265" s="40"/>
      <c r="L265" s="40"/>
      <c r="M265" s="44"/>
      <c r="N265" s="234"/>
      <c r="O265" s="84"/>
      <c r="P265" s="84"/>
      <c r="Q265" s="84"/>
      <c r="R265" s="84"/>
      <c r="S265" s="84"/>
      <c r="T265" s="84"/>
      <c r="U265" s="84"/>
      <c r="V265" s="84"/>
      <c r="W265" s="84"/>
      <c r="X265" s="84"/>
      <c r="Y265" s="85"/>
      <c r="AT265" s="18" t="s">
        <v>193</v>
      </c>
      <c r="AU265" s="18" t="s">
        <v>88</v>
      </c>
    </row>
    <row r="266" s="12" customFormat="1">
      <c r="B266" s="236"/>
      <c r="C266" s="237"/>
      <c r="D266" s="232" t="s">
        <v>195</v>
      </c>
      <c r="E266" s="238" t="s">
        <v>20</v>
      </c>
      <c r="F266" s="239" t="s">
        <v>400</v>
      </c>
      <c r="G266" s="237"/>
      <c r="H266" s="240">
        <v>4</v>
      </c>
      <c r="I266" s="241"/>
      <c r="J266" s="241"/>
      <c r="K266" s="237"/>
      <c r="L266" s="237"/>
      <c r="M266" s="242"/>
      <c r="N266" s="243"/>
      <c r="O266" s="244"/>
      <c r="P266" s="244"/>
      <c r="Q266" s="244"/>
      <c r="R266" s="244"/>
      <c r="S266" s="244"/>
      <c r="T266" s="244"/>
      <c r="U266" s="244"/>
      <c r="V266" s="244"/>
      <c r="W266" s="244"/>
      <c r="X266" s="244"/>
      <c r="Y266" s="245"/>
      <c r="AT266" s="246" t="s">
        <v>195</v>
      </c>
      <c r="AU266" s="246" t="s">
        <v>88</v>
      </c>
      <c r="AV266" s="12" t="s">
        <v>88</v>
      </c>
      <c r="AW266" s="12" t="s">
        <v>5</v>
      </c>
      <c r="AX266" s="12" t="s">
        <v>78</v>
      </c>
      <c r="AY266" s="246" t="s">
        <v>183</v>
      </c>
    </row>
    <row r="267" s="13" customFormat="1">
      <c r="B267" s="247"/>
      <c r="C267" s="248"/>
      <c r="D267" s="232" t="s">
        <v>195</v>
      </c>
      <c r="E267" s="249" t="s">
        <v>20</v>
      </c>
      <c r="F267" s="250" t="s">
        <v>197</v>
      </c>
      <c r="G267" s="248"/>
      <c r="H267" s="251">
        <v>4</v>
      </c>
      <c r="I267" s="252"/>
      <c r="J267" s="252"/>
      <c r="K267" s="248"/>
      <c r="L267" s="248"/>
      <c r="M267" s="253"/>
      <c r="N267" s="254"/>
      <c r="O267" s="255"/>
      <c r="P267" s="255"/>
      <c r="Q267" s="255"/>
      <c r="R267" s="255"/>
      <c r="S267" s="255"/>
      <c r="T267" s="255"/>
      <c r="U267" s="255"/>
      <c r="V267" s="255"/>
      <c r="W267" s="255"/>
      <c r="X267" s="255"/>
      <c r="Y267" s="256"/>
      <c r="AT267" s="257" t="s">
        <v>195</v>
      </c>
      <c r="AU267" s="257" t="s">
        <v>88</v>
      </c>
      <c r="AV267" s="13" t="s">
        <v>129</v>
      </c>
      <c r="AW267" s="13" t="s">
        <v>5</v>
      </c>
      <c r="AX267" s="13" t="s">
        <v>86</v>
      </c>
      <c r="AY267" s="257" t="s">
        <v>183</v>
      </c>
    </row>
    <row r="268" s="1" customFormat="1" ht="24" customHeight="1">
      <c r="B268" s="39"/>
      <c r="C268" s="218" t="s">
        <v>401</v>
      </c>
      <c r="D268" s="260" t="s">
        <v>185</v>
      </c>
      <c r="E268" s="219" t="s">
        <v>402</v>
      </c>
      <c r="F268" s="220" t="s">
        <v>403</v>
      </c>
      <c r="G268" s="221" t="s">
        <v>200</v>
      </c>
      <c r="H268" s="222">
        <v>4</v>
      </c>
      <c r="I268" s="223"/>
      <c r="J268" s="223"/>
      <c r="K268" s="224">
        <f>ROUND(P268*H268,2)</f>
        <v>0</v>
      </c>
      <c r="L268" s="220" t="s">
        <v>189</v>
      </c>
      <c r="M268" s="44"/>
      <c r="N268" s="225" t="s">
        <v>20</v>
      </c>
      <c r="O268" s="226" t="s">
        <v>47</v>
      </c>
      <c r="P268" s="227">
        <f>I268+J268</f>
        <v>0</v>
      </c>
      <c r="Q268" s="227">
        <f>ROUND(I268*H268,2)</f>
        <v>0</v>
      </c>
      <c r="R268" s="227">
        <f>ROUND(J268*H268,2)</f>
        <v>0</v>
      </c>
      <c r="S268" s="84"/>
      <c r="T268" s="228">
        <f>S268*H268</f>
        <v>0</v>
      </c>
      <c r="U268" s="228">
        <v>0</v>
      </c>
      <c r="V268" s="228">
        <f>U268*H268</f>
        <v>0</v>
      </c>
      <c r="W268" s="228">
        <v>0</v>
      </c>
      <c r="X268" s="228">
        <f>W268*H268</f>
        <v>0</v>
      </c>
      <c r="Y268" s="229" t="s">
        <v>20</v>
      </c>
      <c r="AR268" s="230" t="s">
        <v>129</v>
      </c>
      <c r="AT268" s="230" t="s">
        <v>185</v>
      </c>
      <c r="AU268" s="230" t="s">
        <v>88</v>
      </c>
      <c r="AY268" s="18" t="s">
        <v>183</v>
      </c>
      <c r="BE268" s="231">
        <f>IF(O268="základní",K268,0)</f>
        <v>0</v>
      </c>
      <c r="BF268" s="231">
        <f>IF(O268="snížená",K268,0)</f>
        <v>0</v>
      </c>
      <c r="BG268" s="231">
        <f>IF(O268="zákl. přenesená",K268,0)</f>
        <v>0</v>
      </c>
      <c r="BH268" s="231">
        <f>IF(O268="sníž. přenesená",K268,0)</f>
        <v>0</v>
      </c>
      <c r="BI268" s="231">
        <f>IF(O268="nulová",K268,0)</f>
        <v>0</v>
      </c>
      <c r="BJ268" s="18" t="s">
        <v>86</v>
      </c>
      <c r="BK268" s="231">
        <f>ROUND(P268*H268,2)</f>
        <v>0</v>
      </c>
      <c r="BL268" s="18" t="s">
        <v>129</v>
      </c>
      <c r="BM268" s="230" t="s">
        <v>404</v>
      </c>
    </row>
    <row r="269" s="1" customFormat="1">
      <c r="B269" s="39"/>
      <c r="C269" s="40"/>
      <c r="D269" s="232" t="s">
        <v>191</v>
      </c>
      <c r="E269" s="40"/>
      <c r="F269" s="233" t="s">
        <v>405</v>
      </c>
      <c r="G269" s="40"/>
      <c r="H269" s="40"/>
      <c r="I269" s="138"/>
      <c r="J269" s="138"/>
      <c r="K269" s="40"/>
      <c r="L269" s="40"/>
      <c r="M269" s="44"/>
      <c r="N269" s="234"/>
      <c r="O269" s="84"/>
      <c r="P269" s="84"/>
      <c r="Q269" s="84"/>
      <c r="R269" s="84"/>
      <c r="S269" s="84"/>
      <c r="T269" s="84"/>
      <c r="U269" s="84"/>
      <c r="V269" s="84"/>
      <c r="W269" s="84"/>
      <c r="X269" s="84"/>
      <c r="Y269" s="85"/>
      <c r="AT269" s="18" t="s">
        <v>191</v>
      </c>
      <c r="AU269" s="18" t="s">
        <v>88</v>
      </c>
    </row>
    <row r="270" s="1" customFormat="1">
      <c r="B270" s="39"/>
      <c r="C270" s="40"/>
      <c r="D270" s="232" t="s">
        <v>193</v>
      </c>
      <c r="E270" s="40"/>
      <c r="F270" s="235" t="s">
        <v>342</v>
      </c>
      <c r="G270" s="40"/>
      <c r="H270" s="40"/>
      <c r="I270" s="138"/>
      <c r="J270" s="138"/>
      <c r="K270" s="40"/>
      <c r="L270" s="40"/>
      <c r="M270" s="44"/>
      <c r="N270" s="234"/>
      <c r="O270" s="84"/>
      <c r="P270" s="84"/>
      <c r="Q270" s="84"/>
      <c r="R270" s="84"/>
      <c r="S270" s="84"/>
      <c r="T270" s="84"/>
      <c r="U270" s="84"/>
      <c r="V270" s="84"/>
      <c r="W270" s="84"/>
      <c r="X270" s="84"/>
      <c r="Y270" s="85"/>
      <c r="AT270" s="18" t="s">
        <v>193</v>
      </c>
      <c r="AU270" s="18" t="s">
        <v>88</v>
      </c>
    </row>
    <row r="271" s="12" customFormat="1">
      <c r="B271" s="236"/>
      <c r="C271" s="237"/>
      <c r="D271" s="232" t="s">
        <v>195</v>
      </c>
      <c r="E271" s="238" t="s">
        <v>20</v>
      </c>
      <c r="F271" s="239" t="s">
        <v>406</v>
      </c>
      <c r="G271" s="237"/>
      <c r="H271" s="240">
        <v>4</v>
      </c>
      <c r="I271" s="241"/>
      <c r="J271" s="241"/>
      <c r="K271" s="237"/>
      <c r="L271" s="237"/>
      <c r="M271" s="242"/>
      <c r="N271" s="243"/>
      <c r="O271" s="244"/>
      <c r="P271" s="244"/>
      <c r="Q271" s="244"/>
      <c r="R271" s="244"/>
      <c r="S271" s="244"/>
      <c r="T271" s="244"/>
      <c r="U271" s="244"/>
      <c r="V271" s="244"/>
      <c r="W271" s="244"/>
      <c r="X271" s="244"/>
      <c r="Y271" s="245"/>
      <c r="AT271" s="246" t="s">
        <v>195</v>
      </c>
      <c r="AU271" s="246" t="s">
        <v>88</v>
      </c>
      <c r="AV271" s="12" t="s">
        <v>88</v>
      </c>
      <c r="AW271" s="12" t="s">
        <v>5</v>
      </c>
      <c r="AX271" s="12" t="s">
        <v>78</v>
      </c>
      <c r="AY271" s="246" t="s">
        <v>183</v>
      </c>
    </row>
    <row r="272" s="13" customFormat="1">
      <c r="B272" s="247"/>
      <c r="C272" s="248"/>
      <c r="D272" s="232" t="s">
        <v>195</v>
      </c>
      <c r="E272" s="249" t="s">
        <v>20</v>
      </c>
      <c r="F272" s="250" t="s">
        <v>197</v>
      </c>
      <c r="G272" s="248"/>
      <c r="H272" s="251">
        <v>4</v>
      </c>
      <c r="I272" s="252"/>
      <c r="J272" s="252"/>
      <c r="K272" s="248"/>
      <c r="L272" s="248"/>
      <c r="M272" s="253"/>
      <c r="N272" s="254"/>
      <c r="O272" s="255"/>
      <c r="P272" s="255"/>
      <c r="Q272" s="255"/>
      <c r="R272" s="255"/>
      <c r="S272" s="255"/>
      <c r="T272" s="255"/>
      <c r="U272" s="255"/>
      <c r="V272" s="255"/>
      <c r="W272" s="255"/>
      <c r="X272" s="255"/>
      <c r="Y272" s="256"/>
      <c r="AT272" s="257" t="s">
        <v>195</v>
      </c>
      <c r="AU272" s="257" t="s">
        <v>88</v>
      </c>
      <c r="AV272" s="13" t="s">
        <v>129</v>
      </c>
      <c r="AW272" s="13" t="s">
        <v>5</v>
      </c>
      <c r="AX272" s="13" t="s">
        <v>86</v>
      </c>
      <c r="AY272" s="257" t="s">
        <v>183</v>
      </c>
    </row>
    <row r="273" s="1" customFormat="1" ht="24" customHeight="1">
      <c r="B273" s="39"/>
      <c r="C273" s="218" t="s">
        <v>407</v>
      </c>
      <c r="D273" s="260" t="s">
        <v>185</v>
      </c>
      <c r="E273" s="219" t="s">
        <v>408</v>
      </c>
      <c r="F273" s="220" t="s">
        <v>409</v>
      </c>
      <c r="G273" s="221" t="s">
        <v>200</v>
      </c>
      <c r="H273" s="222">
        <v>8</v>
      </c>
      <c r="I273" s="223"/>
      <c r="J273" s="223"/>
      <c r="K273" s="224">
        <f>ROUND(P273*H273,2)</f>
        <v>0</v>
      </c>
      <c r="L273" s="220" t="s">
        <v>189</v>
      </c>
      <c r="M273" s="44"/>
      <c r="N273" s="225" t="s">
        <v>20</v>
      </c>
      <c r="O273" s="226" t="s">
        <v>47</v>
      </c>
      <c r="P273" s="227">
        <f>I273+J273</f>
        <v>0</v>
      </c>
      <c r="Q273" s="227">
        <f>ROUND(I273*H273,2)</f>
        <v>0</v>
      </c>
      <c r="R273" s="227">
        <f>ROUND(J273*H273,2)</f>
        <v>0</v>
      </c>
      <c r="S273" s="84"/>
      <c r="T273" s="228">
        <f>S273*H273</f>
        <v>0</v>
      </c>
      <c r="U273" s="228">
        <v>0</v>
      </c>
      <c r="V273" s="228">
        <f>U273*H273</f>
        <v>0</v>
      </c>
      <c r="W273" s="228">
        <v>0</v>
      </c>
      <c r="X273" s="228">
        <f>W273*H273</f>
        <v>0</v>
      </c>
      <c r="Y273" s="229" t="s">
        <v>20</v>
      </c>
      <c r="AR273" s="230" t="s">
        <v>129</v>
      </c>
      <c r="AT273" s="230" t="s">
        <v>185</v>
      </c>
      <c r="AU273" s="230" t="s">
        <v>88</v>
      </c>
      <c r="AY273" s="18" t="s">
        <v>183</v>
      </c>
      <c r="BE273" s="231">
        <f>IF(O273="základní",K273,0)</f>
        <v>0</v>
      </c>
      <c r="BF273" s="231">
        <f>IF(O273="snížená",K273,0)</f>
        <v>0</v>
      </c>
      <c r="BG273" s="231">
        <f>IF(O273="zákl. přenesená",K273,0)</f>
        <v>0</v>
      </c>
      <c r="BH273" s="231">
        <f>IF(O273="sníž. přenesená",K273,0)</f>
        <v>0</v>
      </c>
      <c r="BI273" s="231">
        <f>IF(O273="nulová",K273,0)</f>
        <v>0</v>
      </c>
      <c r="BJ273" s="18" t="s">
        <v>86</v>
      </c>
      <c r="BK273" s="231">
        <f>ROUND(P273*H273,2)</f>
        <v>0</v>
      </c>
      <c r="BL273" s="18" t="s">
        <v>129</v>
      </c>
      <c r="BM273" s="230" t="s">
        <v>410</v>
      </c>
    </row>
    <row r="274" s="1" customFormat="1">
      <c r="B274" s="39"/>
      <c r="C274" s="40"/>
      <c r="D274" s="232" t="s">
        <v>191</v>
      </c>
      <c r="E274" s="40"/>
      <c r="F274" s="233" t="s">
        <v>411</v>
      </c>
      <c r="G274" s="40"/>
      <c r="H274" s="40"/>
      <c r="I274" s="138"/>
      <c r="J274" s="138"/>
      <c r="K274" s="40"/>
      <c r="L274" s="40"/>
      <c r="M274" s="44"/>
      <c r="N274" s="234"/>
      <c r="O274" s="84"/>
      <c r="P274" s="84"/>
      <c r="Q274" s="84"/>
      <c r="R274" s="84"/>
      <c r="S274" s="84"/>
      <c r="T274" s="84"/>
      <c r="U274" s="84"/>
      <c r="V274" s="84"/>
      <c r="W274" s="84"/>
      <c r="X274" s="84"/>
      <c r="Y274" s="85"/>
      <c r="AT274" s="18" t="s">
        <v>191</v>
      </c>
      <c r="AU274" s="18" t="s">
        <v>88</v>
      </c>
    </row>
    <row r="275" s="1" customFormat="1">
      <c r="B275" s="39"/>
      <c r="C275" s="40"/>
      <c r="D275" s="232" t="s">
        <v>193</v>
      </c>
      <c r="E275" s="40"/>
      <c r="F275" s="235" t="s">
        <v>342</v>
      </c>
      <c r="G275" s="40"/>
      <c r="H275" s="40"/>
      <c r="I275" s="138"/>
      <c r="J275" s="138"/>
      <c r="K275" s="40"/>
      <c r="L275" s="40"/>
      <c r="M275" s="44"/>
      <c r="N275" s="234"/>
      <c r="O275" s="84"/>
      <c r="P275" s="84"/>
      <c r="Q275" s="84"/>
      <c r="R275" s="84"/>
      <c r="S275" s="84"/>
      <c r="T275" s="84"/>
      <c r="U275" s="84"/>
      <c r="V275" s="84"/>
      <c r="W275" s="84"/>
      <c r="X275" s="84"/>
      <c r="Y275" s="85"/>
      <c r="AT275" s="18" t="s">
        <v>193</v>
      </c>
      <c r="AU275" s="18" t="s">
        <v>88</v>
      </c>
    </row>
    <row r="276" s="12" customFormat="1">
      <c r="B276" s="236"/>
      <c r="C276" s="237"/>
      <c r="D276" s="232" t="s">
        <v>195</v>
      </c>
      <c r="E276" s="238" t="s">
        <v>20</v>
      </c>
      <c r="F276" s="239" t="s">
        <v>412</v>
      </c>
      <c r="G276" s="237"/>
      <c r="H276" s="240">
        <v>8</v>
      </c>
      <c r="I276" s="241"/>
      <c r="J276" s="241"/>
      <c r="K276" s="237"/>
      <c r="L276" s="237"/>
      <c r="M276" s="242"/>
      <c r="N276" s="243"/>
      <c r="O276" s="244"/>
      <c r="P276" s="244"/>
      <c r="Q276" s="244"/>
      <c r="R276" s="244"/>
      <c r="S276" s="244"/>
      <c r="T276" s="244"/>
      <c r="U276" s="244"/>
      <c r="V276" s="244"/>
      <c r="W276" s="244"/>
      <c r="X276" s="244"/>
      <c r="Y276" s="245"/>
      <c r="AT276" s="246" t="s">
        <v>195</v>
      </c>
      <c r="AU276" s="246" t="s">
        <v>88</v>
      </c>
      <c r="AV276" s="12" t="s">
        <v>88</v>
      </c>
      <c r="AW276" s="12" t="s">
        <v>5</v>
      </c>
      <c r="AX276" s="12" t="s">
        <v>78</v>
      </c>
      <c r="AY276" s="246" t="s">
        <v>183</v>
      </c>
    </row>
    <row r="277" s="13" customFormat="1">
      <c r="B277" s="247"/>
      <c r="C277" s="248"/>
      <c r="D277" s="232" t="s">
        <v>195</v>
      </c>
      <c r="E277" s="249" t="s">
        <v>20</v>
      </c>
      <c r="F277" s="250" t="s">
        <v>197</v>
      </c>
      <c r="G277" s="248"/>
      <c r="H277" s="251">
        <v>8</v>
      </c>
      <c r="I277" s="252"/>
      <c r="J277" s="252"/>
      <c r="K277" s="248"/>
      <c r="L277" s="248"/>
      <c r="M277" s="253"/>
      <c r="N277" s="254"/>
      <c r="O277" s="255"/>
      <c r="P277" s="255"/>
      <c r="Q277" s="255"/>
      <c r="R277" s="255"/>
      <c r="S277" s="255"/>
      <c r="T277" s="255"/>
      <c r="U277" s="255"/>
      <c r="V277" s="255"/>
      <c r="W277" s="255"/>
      <c r="X277" s="255"/>
      <c r="Y277" s="256"/>
      <c r="AT277" s="257" t="s">
        <v>195</v>
      </c>
      <c r="AU277" s="257" t="s">
        <v>88</v>
      </c>
      <c r="AV277" s="13" t="s">
        <v>129</v>
      </c>
      <c r="AW277" s="13" t="s">
        <v>5</v>
      </c>
      <c r="AX277" s="13" t="s">
        <v>86</v>
      </c>
      <c r="AY277" s="257" t="s">
        <v>183</v>
      </c>
    </row>
    <row r="278" s="1" customFormat="1" ht="24" customHeight="1">
      <c r="B278" s="39"/>
      <c r="C278" s="218" t="s">
        <v>413</v>
      </c>
      <c r="D278" s="293" t="s">
        <v>185</v>
      </c>
      <c r="E278" s="219" t="s">
        <v>414</v>
      </c>
      <c r="F278" s="220" t="s">
        <v>415</v>
      </c>
      <c r="G278" s="221" t="s">
        <v>416</v>
      </c>
      <c r="H278" s="222">
        <v>3.3210000000000002</v>
      </c>
      <c r="I278" s="223"/>
      <c r="J278" s="223"/>
      <c r="K278" s="224">
        <f>ROUND(P278*H278,2)</f>
        <v>0</v>
      </c>
      <c r="L278" s="220" t="s">
        <v>20</v>
      </c>
      <c r="M278" s="44"/>
      <c r="N278" s="225" t="s">
        <v>20</v>
      </c>
      <c r="O278" s="226" t="s">
        <v>47</v>
      </c>
      <c r="P278" s="227">
        <f>I278+J278</f>
        <v>0</v>
      </c>
      <c r="Q278" s="227">
        <f>ROUND(I278*H278,2)</f>
        <v>0</v>
      </c>
      <c r="R278" s="227">
        <f>ROUND(J278*H278,2)</f>
        <v>0</v>
      </c>
      <c r="S278" s="84"/>
      <c r="T278" s="228">
        <f>S278*H278</f>
        <v>0</v>
      </c>
      <c r="U278" s="228">
        <v>0</v>
      </c>
      <c r="V278" s="228">
        <f>U278*H278</f>
        <v>0</v>
      </c>
      <c r="W278" s="228">
        <v>0</v>
      </c>
      <c r="X278" s="228">
        <f>W278*H278</f>
        <v>0</v>
      </c>
      <c r="Y278" s="229" t="s">
        <v>20</v>
      </c>
      <c r="AR278" s="230" t="s">
        <v>129</v>
      </c>
      <c r="AT278" s="230" t="s">
        <v>185</v>
      </c>
      <c r="AU278" s="230" t="s">
        <v>88</v>
      </c>
      <c r="AY278" s="18" t="s">
        <v>183</v>
      </c>
      <c r="BE278" s="231">
        <f>IF(O278="základní",K278,0)</f>
        <v>0</v>
      </c>
      <c r="BF278" s="231">
        <f>IF(O278="snížená",K278,0)</f>
        <v>0</v>
      </c>
      <c r="BG278" s="231">
        <f>IF(O278="zákl. přenesená",K278,0)</f>
        <v>0</v>
      </c>
      <c r="BH278" s="231">
        <f>IF(O278="sníž. přenesená",K278,0)</f>
        <v>0</v>
      </c>
      <c r="BI278" s="231">
        <f>IF(O278="nulová",K278,0)</f>
        <v>0</v>
      </c>
      <c r="BJ278" s="18" t="s">
        <v>86</v>
      </c>
      <c r="BK278" s="231">
        <f>ROUND(P278*H278,2)</f>
        <v>0</v>
      </c>
      <c r="BL278" s="18" t="s">
        <v>129</v>
      </c>
      <c r="BM278" s="230" t="s">
        <v>417</v>
      </c>
    </row>
    <row r="279" s="1" customFormat="1">
      <c r="B279" s="39"/>
      <c r="C279" s="40"/>
      <c r="D279" s="232" t="s">
        <v>191</v>
      </c>
      <c r="E279" s="40"/>
      <c r="F279" s="233" t="s">
        <v>418</v>
      </c>
      <c r="G279" s="40"/>
      <c r="H279" s="40"/>
      <c r="I279" s="138"/>
      <c r="J279" s="138"/>
      <c r="K279" s="40"/>
      <c r="L279" s="40"/>
      <c r="M279" s="44"/>
      <c r="N279" s="234"/>
      <c r="O279" s="84"/>
      <c r="P279" s="84"/>
      <c r="Q279" s="84"/>
      <c r="R279" s="84"/>
      <c r="S279" s="84"/>
      <c r="T279" s="84"/>
      <c r="U279" s="84"/>
      <c r="V279" s="84"/>
      <c r="W279" s="84"/>
      <c r="X279" s="84"/>
      <c r="Y279" s="85"/>
      <c r="AT279" s="18" t="s">
        <v>191</v>
      </c>
      <c r="AU279" s="18" t="s">
        <v>88</v>
      </c>
    </row>
    <row r="280" s="1" customFormat="1">
      <c r="B280" s="39"/>
      <c r="C280" s="40"/>
      <c r="D280" s="232" t="s">
        <v>419</v>
      </c>
      <c r="E280" s="40"/>
      <c r="F280" s="235" t="s">
        <v>420</v>
      </c>
      <c r="G280" s="40"/>
      <c r="H280" s="40"/>
      <c r="I280" s="138"/>
      <c r="J280" s="138"/>
      <c r="K280" s="40"/>
      <c r="L280" s="40"/>
      <c r="M280" s="44"/>
      <c r="N280" s="234"/>
      <c r="O280" s="84"/>
      <c r="P280" s="84"/>
      <c r="Q280" s="84"/>
      <c r="R280" s="84"/>
      <c r="S280" s="84"/>
      <c r="T280" s="84"/>
      <c r="U280" s="84"/>
      <c r="V280" s="84"/>
      <c r="W280" s="84"/>
      <c r="X280" s="84"/>
      <c r="Y280" s="85"/>
      <c r="AT280" s="18" t="s">
        <v>419</v>
      </c>
      <c r="AU280" s="18" t="s">
        <v>88</v>
      </c>
    </row>
    <row r="281" s="14" customFormat="1">
      <c r="B281" s="261"/>
      <c r="C281" s="262"/>
      <c r="D281" s="232" t="s">
        <v>195</v>
      </c>
      <c r="E281" s="263" t="s">
        <v>20</v>
      </c>
      <c r="F281" s="264" t="s">
        <v>421</v>
      </c>
      <c r="G281" s="262"/>
      <c r="H281" s="263" t="s">
        <v>20</v>
      </c>
      <c r="I281" s="265"/>
      <c r="J281" s="265"/>
      <c r="K281" s="262"/>
      <c r="L281" s="262"/>
      <c r="M281" s="266"/>
      <c r="N281" s="267"/>
      <c r="O281" s="268"/>
      <c r="P281" s="268"/>
      <c r="Q281" s="268"/>
      <c r="R281" s="268"/>
      <c r="S281" s="268"/>
      <c r="T281" s="268"/>
      <c r="U281" s="268"/>
      <c r="V281" s="268"/>
      <c r="W281" s="268"/>
      <c r="X281" s="268"/>
      <c r="Y281" s="269"/>
      <c r="AT281" s="270" t="s">
        <v>195</v>
      </c>
      <c r="AU281" s="270" t="s">
        <v>88</v>
      </c>
      <c r="AV281" s="14" t="s">
        <v>86</v>
      </c>
      <c r="AW281" s="14" t="s">
        <v>5</v>
      </c>
      <c r="AX281" s="14" t="s">
        <v>78</v>
      </c>
      <c r="AY281" s="270" t="s">
        <v>183</v>
      </c>
    </row>
    <row r="282" s="12" customFormat="1">
      <c r="B282" s="236"/>
      <c r="C282" s="237"/>
      <c r="D282" s="232" t="s">
        <v>195</v>
      </c>
      <c r="E282" s="238" t="s">
        <v>20</v>
      </c>
      <c r="F282" s="239" t="s">
        <v>422</v>
      </c>
      <c r="G282" s="237"/>
      <c r="H282" s="240">
        <v>0.20200000000000001</v>
      </c>
      <c r="I282" s="241"/>
      <c r="J282" s="241"/>
      <c r="K282" s="237"/>
      <c r="L282" s="237"/>
      <c r="M282" s="242"/>
      <c r="N282" s="243"/>
      <c r="O282" s="244"/>
      <c r="P282" s="244"/>
      <c r="Q282" s="244"/>
      <c r="R282" s="244"/>
      <c r="S282" s="244"/>
      <c r="T282" s="244"/>
      <c r="U282" s="244"/>
      <c r="V282" s="244"/>
      <c r="W282" s="244"/>
      <c r="X282" s="244"/>
      <c r="Y282" s="245"/>
      <c r="AT282" s="246" t="s">
        <v>195</v>
      </c>
      <c r="AU282" s="246" t="s">
        <v>88</v>
      </c>
      <c r="AV282" s="12" t="s">
        <v>88</v>
      </c>
      <c r="AW282" s="12" t="s">
        <v>5</v>
      </c>
      <c r="AX282" s="12" t="s">
        <v>78</v>
      </c>
      <c r="AY282" s="246" t="s">
        <v>183</v>
      </c>
    </row>
    <row r="283" s="12" customFormat="1">
      <c r="B283" s="236"/>
      <c r="C283" s="237"/>
      <c r="D283" s="232" t="s">
        <v>195</v>
      </c>
      <c r="E283" s="238" t="s">
        <v>20</v>
      </c>
      <c r="F283" s="239" t="s">
        <v>423</v>
      </c>
      <c r="G283" s="237"/>
      <c r="H283" s="240">
        <v>0.16800000000000001</v>
      </c>
      <c r="I283" s="241"/>
      <c r="J283" s="241"/>
      <c r="K283" s="237"/>
      <c r="L283" s="237"/>
      <c r="M283" s="242"/>
      <c r="N283" s="243"/>
      <c r="O283" s="244"/>
      <c r="P283" s="244"/>
      <c r="Q283" s="244"/>
      <c r="R283" s="244"/>
      <c r="S283" s="244"/>
      <c r="T283" s="244"/>
      <c r="U283" s="244"/>
      <c r="V283" s="244"/>
      <c r="W283" s="244"/>
      <c r="X283" s="244"/>
      <c r="Y283" s="245"/>
      <c r="AT283" s="246" t="s">
        <v>195</v>
      </c>
      <c r="AU283" s="246" t="s">
        <v>88</v>
      </c>
      <c r="AV283" s="12" t="s">
        <v>88</v>
      </c>
      <c r="AW283" s="12" t="s">
        <v>5</v>
      </c>
      <c r="AX283" s="12" t="s">
        <v>78</v>
      </c>
      <c r="AY283" s="246" t="s">
        <v>183</v>
      </c>
    </row>
    <row r="284" s="12" customFormat="1">
      <c r="B284" s="236"/>
      <c r="C284" s="237"/>
      <c r="D284" s="232" t="s">
        <v>195</v>
      </c>
      <c r="E284" s="238" t="s">
        <v>20</v>
      </c>
      <c r="F284" s="239" t="s">
        <v>424</v>
      </c>
      <c r="G284" s="237"/>
      <c r="H284" s="240">
        <v>0.53000000000000003</v>
      </c>
      <c r="I284" s="241"/>
      <c r="J284" s="241"/>
      <c r="K284" s="237"/>
      <c r="L284" s="237"/>
      <c r="M284" s="242"/>
      <c r="N284" s="243"/>
      <c r="O284" s="244"/>
      <c r="P284" s="244"/>
      <c r="Q284" s="244"/>
      <c r="R284" s="244"/>
      <c r="S284" s="244"/>
      <c r="T284" s="244"/>
      <c r="U284" s="244"/>
      <c r="V284" s="244"/>
      <c r="W284" s="244"/>
      <c r="X284" s="244"/>
      <c r="Y284" s="245"/>
      <c r="AT284" s="246" t="s">
        <v>195</v>
      </c>
      <c r="AU284" s="246" t="s">
        <v>88</v>
      </c>
      <c r="AV284" s="12" t="s">
        <v>88</v>
      </c>
      <c r="AW284" s="12" t="s">
        <v>5</v>
      </c>
      <c r="AX284" s="12" t="s">
        <v>78</v>
      </c>
      <c r="AY284" s="246" t="s">
        <v>183</v>
      </c>
    </row>
    <row r="285" s="12" customFormat="1">
      <c r="B285" s="236"/>
      <c r="C285" s="237"/>
      <c r="D285" s="232" t="s">
        <v>195</v>
      </c>
      <c r="E285" s="238" t="s">
        <v>20</v>
      </c>
      <c r="F285" s="239" t="s">
        <v>425</v>
      </c>
      <c r="G285" s="237"/>
      <c r="H285" s="240">
        <v>2.4209999999999998</v>
      </c>
      <c r="I285" s="241"/>
      <c r="J285" s="241"/>
      <c r="K285" s="237"/>
      <c r="L285" s="237"/>
      <c r="M285" s="242"/>
      <c r="N285" s="243"/>
      <c r="O285" s="244"/>
      <c r="P285" s="244"/>
      <c r="Q285" s="244"/>
      <c r="R285" s="244"/>
      <c r="S285" s="244"/>
      <c r="T285" s="244"/>
      <c r="U285" s="244"/>
      <c r="V285" s="244"/>
      <c r="W285" s="244"/>
      <c r="X285" s="244"/>
      <c r="Y285" s="245"/>
      <c r="AT285" s="246" t="s">
        <v>195</v>
      </c>
      <c r="AU285" s="246" t="s">
        <v>88</v>
      </c>
      <c r="AV285" s="12" t="s">
        <v>88</v>
      </c>
      <c r="AW285" s="12" t="s">
        <v>5</v>
      </c>
      <c r="AX285" s="12" t="s">
        <v>78</v>
      </c>
      <c r="AY285" s="246" t="s">
        <v>183</v>
      </c>
    </row>
    <row r="286" s="13" customFormat="1">
      <c r="B286" s="247"/>
      <c r="C286" s="248"/>
      <c r="D286" s="232" t="s">
        <v>195</v>
      </c>
      <c r="E286" s="249" t="s">
        <v>20</v>
      </c>
      <c r="F286" s="250" t="s">
        <v>197</v>
      </c>
      <c r="G286" s="248"/>
      <c r="H286" s="251">
        <v>3.3210000000000002</v>
      </c>
      <c r="I286" s="252"/>
      <c r="J286" s="252"/>
      <c r="K286" s="248"/>
      <c r="L286" s="248"/>
      <c r="M286" s="253"/>
      <c r="N286" s="254"/>
      <c r="O286" s="255"/>
      <c r="P286" s="255"/>
      <c r="Q286" s="255"/>
      <c r="R286" s="255"/>
      <c r="S286" s="255"/>
      <c r="T286" s="255"/>
      <c r="U286" s="255"/>
      <c r="V286" s="255"/>
      <c r="W286" s="255"/>
      <c r="X286" s="255"/>
      <c r="Y286" s="256"/>
      <c r="AT286" s="257" t="s">
        <v>195</v>
      </c>
      <c r="AU286" s="257" t="s">
        <v>88</v>
      </c>
      <c r="AV286" s="13" t="s">
        <v>129</v>
      </c>
      <c r="AW286" s="13" t="s">
        <v>5</v>
      </c>
      <c r="AX286" s="13" t="s">
        <v>86</v>
      </c>
      <c r="AY286" s="257" t="s">
        <v>183</v>
      </c>
    </row>
    <row r="287" s="1" customFormat="1" ht="24" customHeight="1">
      <c r="B287" s="39"/>
      <c r="C287" s="218" t="s">
        <v>426</v>
      </c>
      <c r="D287" s="298" t="s">
        <v>185</v>
      </c>
      <c r="E287" s="219" t="s">
        <v>886</v>
      </c>
      <c r="F287" s="220" t="s">
        <v>887</v>
      </c>
      <c r="G287" s="221" t="s">
        <v>224</v>
      </c>
      <c r="H287" s="222">
        <v>129.06</v>
      </c>
      <c r="I287" s="223"/>
      <c r="J287" s="223"/>
      <c r="K287" s="224">
        <f>ROUND(P287*H287,2)</f>
        <v>0</v>
      </c>
      <c r="L287" s="220" t="s">
        <v>189</v>
      </c>
      <c r="M287" s="44"/>
      <c r="N287" s="225" t="s">
        <v>20</v>
      </c>
      <c r="O287" s="226" t="s">
        <v>47</v>
      </c>
      <c r="P287" s="227">
        <f>I287+J287</f>
        <v>0</v>
      </c>
      <c r="Q287" s="227">
        <f>ROUND(I287*H287,2)</f>
        <v>0</v>
      </c>
      <c r="R287" s="227">
        <f>ROUND(J287*H287,2)</f>
        <v>0</v>
      </c>
      <c r="S287" s="84"/>
      <c r="T287" s="228">
        <f>S287*H287</f>
        <v>0</v>
      </c>
      <c r="U287" s="228">
        <v>0</v>
      </c>
      <c r="V287" s="228">
        <f>U287*H287</f>
        <v>0</v>
      </c>
      <c r="W287" s="228">
        <v>0</v>
      </c>
      <c r="X287" s="228">
        <f>W287*H287</f>
        <v>0</v>
      </c>
      <c r="Y287" s="229" t="s">
        <v>20</v>
      </c>
      <c r="AR287" s="230" t="s">
        <v>129</v>
      </c>
      <c r="AT287" s="230" t="s">
        <v>185</v>
      </c>
      <c r="AU287" s="230" t="s">
        <v>88</v>
      </c>
      <c r="AY287" s="18" t="s">
        <v>183</v>
      </c>
      <c r="BE287" s="231">
        <f>IF(O287="základní",K287,0)</f>
        <v>0</v>
      </c>
      <c r="BF287" s="231">
        <f>IF(O287="snížená",K287,0)</f>
        <v>0</v>
      </c>
      <c r="BG287" s="231">
        <f>IF(O287="zákl. přenesená",K287,0)</f>
        <v>0</v>
      </c>
      <c r="BH287" s="231">
        <f>IF(O287="sníž. přenesená",K287,0)</f>
        <v>0</v>
      </c>
      <c r="BI287" s="231">
        <f>IF(O287="nulová",K287,0)</f>
        <v>0</v>
      </c>
      <c r="BJ287" s="18" t="s">
        <v>86</v>
      </c>
      <c r="BK287" s="231">
        <f>ROUND(P287*H287,2)</f>
        <v>0</v>
      </c>
      <c r="BL287" s="18" t="s">
        <v>129</v>
      </c>
      <c r="BM287" s="230" t="s">
        <v>888</v>
      </c>
    </row>
    <row r="288" s="1" customFormat="1">
      <c r="B288" s="39"/>
      <c r="C288" s="40"/>
      <c r="D288" s="232" t="s">
        <v>191</v>
      </c>
      <c r="E288" s="40"/>
      <c r="F288" s="233" t="s">
        <v>889</v>
      </c>
      <c r="G288" s="40"/>
      <c r="H288" s="40"/>
      <c r="I288" s="138"/>
      <c r="J288" s="138"/>
      <c r="K288" s="40"/>
      <c r="L288" s="40"/>
      <c r="M288" s="44"/>
      <c r="N288" s="234"/>
      <c r="O288" s="84"/>
      <c r="P288" s="84"/>
      <c r="Q288" s="84"/>
      <c r="R288" s="84"/>
      <c r="S288" s="84"/>
      <c r="T288" s="84"/>
      <c r="U288" s="84"/>
      <c r="V288" s="84"/>
      <c r="W288" s="84"/>
      <c r="X288" s="84"/>
      <c r="Y288" s="85"/>
      <c r="AT288" s="18" t="s">
        <v>191</v>
      </c>
      <c r="AU288" s="18" t="s">
        <v>88</v>
      </c>
    </row>
    <row r="289" s="1" customFormat="1">
      <c r="B289" s="39"/>
      <c r="C289" s="40"/>
      <c r="D289" s="232" t="s">
        <v>193</v>
      </c>
      <c r="E289" s="40"/>
      <c r="F289" s="235" t="s">
        <v>325</v>
      </c>
      <c r="G289" s="40"/>
      <c r="H289" s="40"/>
      <c r="I289" s="138"/>
      <c r="J289" s="138"/>
      <c r="K289" s="40"/>
      <c r="L289" s="40"/>
      <c r="M289" s="44"/>
      <c r="N289" s="234"/>
      <c r="O289" s="84"/>
      <c r="P289" s="84"/>
      <c r="Q289" s="84"/>
      <c r="R289" s="84"/>
      <c r="S289" s="84"/>
      <c r="T289" s="84"/>
      <c r="U289" s="84"/>
      <c r="V289" s="84"/>
      <c r="W289" s="84"/>
      <c r="X289" s="84"/>
      <c r="Y289" s="85"/>
      <c r="AT289" s="18" t="s">
        <v>193</v>
      </c>
      <c r="AU289" s="18" t="s">
        <v>88</v>
      </c>
    </row>
    <row r="290" s="1" customFormat="1">
      <c r="B290" s="39"/>
      <c r="C290" s="40"/>
      <c r="D290" s="232" t="s">
        <v>419</v>
      </c>
      <c r="E290" s="40"/>
      <c r="F290" s="235" t="s">
        <v>880</v>
      </c>
      <c r="G290" s="40"/>
      <c r="H290" s="40"/>
      <c r="I290" s="138"/>
      <c r="J290" s="138"/>
      <c r="K290" s="40"/>
      <c r="L290" s="40"/>
      <c r="M290" s="44"/>
      <c r="N290" s="234"/>
      <c r="O290" s="84"/>
      <c r="P290" s="84"/>
      <c r="Q290" s="84"/>
      <c r="R290" s="84"/>
      <c r="S290" s="84"/>
      <c r="T290" s="84"/>
      <c r="U290" s="84"/>
      <c r="V290" s="84"/>
      <c r="W290" s="84"/>
      <c r="X290" s="84"/>
      <c r="Y290" s="85"/>
      <c r="AT290" s="18" t="s">
        <v>419</v>
      </c>
      <c r="AU290" s="18" t="s">
        <v>88</v>
      </c>
    </row>
    <row r="291" s="12" customFormat="1">
      <c r="B291" s="236"/>
      <c r="C291" s="237"/>
      <c r="D291" s="232" t="s">
        <v>195</v>
      </c>
      <c r="E291" s="238" t="s">
        <v>20</v>
      </c>
      <c r="F291" s="239" t="s">
        <v>984</v>
      </c>
      <c r="G291" s="237"/>
      <c r="H291" s="240">
        <v>162.06</v>
      </c>
      <c r="I291" s="241"/>
      <c r="J291" s="241"/>
      <c r="K291" s="237"/>
      <c r="L291" s="237"/>
      <c r="M291" s="242"/>
      <c r="N291" s="243"/>
      <c r="O291" s="244"/>
      <c r="P291" s="244"/>
      <c r="Q291" s="244"/>
      <c r="R291" s="244"/>
      <c r="S291" s="244"/>
      <c r="T291" s="244"/>
      <c r="U291" s="244"/>
      <c r="V291" s="244"/>
      <c r="W291" s="244"/>
      <c r="X291" s="244"/>
      <c r="Y291" s="245"/>
      <c r="AT291" s="246" t="s">
        <v>195</v>
      </c>
      <c r="AU291" s="246" t="s">
        <v>88</v>
      </c>
      <c r="AV291" s="12" t="s">
        <v>88</v>
      </c>
      <c r="AW291" s="12" t="s">
        <v>5</v>
      </c>
      <c r="AX291" s="12" t="s">
        <v>78</v>
      </c>
      <c r="AY291" s="246" t="s">
        <v>183</v>
      </c>
    </row>
    <row r="292" s="12" customFormat="1">
      <c r="B292" s="236"/>
      <c r="C292" s="237"/>
      <c r="D292" s="232" t="s">
        <v>195</v>
      </c>
      <c r="E292" s="238" t="s">
        <v>20</v>
      </c>
      <c r="F292" s="239" t="s">
        <v>891</v>
      </c>
      <c r="G292" s="237"/>
      <c r="H292" s="240">
        <v>-33</v>
      </c>
      <c r="I292" s="241"/>
      <c r="J292" s="241"/>
      <c r="K292" s="237"/>
      <c r="L292" s="237"/>
      <c r="M292" s="242"/>
      <c r="N292" s="243"/>
      <c r="O292" s="244"/>
      <c r="P292" s="244"/>
      <c r="Q292" s="244"/>
      <c r="R292" s="244"/>
      <c r="S292" s="244"/>
      <c r="T292" s="244"/>
      <c r="U292" s="244"/>
      <c r="V292" s="244"/>
      <c r="W292" s="244"/>
      <c r="X292" s="244"/>
      <c r="Y292" s="245"/>
      <c r="AT292" s="246" t="s">
        <v>195</v>
      </c>
      <c r="AU292" s="246" t="s">
        <v>88</v>
      </c>
      <c r="AV292" s="12" t="s">
        <v>88</v>
      </c>
      <c r="AW292" s="12" t="s">
        <v>5</v>
      </c>
      <c r="AX292" s="12" t="s">
        <v>78</v>
      </c>
      <c r="AY292" s="246" t="s">
        <v>183</v>
      </c>
    </row>
    <row r="293" s="13" customFormat="1">
      <c r="B293" s="247"/>
      <c r="C293" s="248"/>
      <c r="D293" s="232" t="s">
        <v>195</v>
      </c>
      <c r="E293" s="249" t="s">
        <v>824</v>
      </c>
      <c r="F293" s="250" t="s">
        <v>197</v>
      </c>
      <c r="G293" s="248"/>
      <c r="H293" s="251">
        <v>129.06</v>
      </c>
      <c r="I293" s="252"/>
      <c r="J293" s="252"/>
      <c r="K293" s="248"/>
      <c r="L293" s="248"/>
      <c r="M293" s="253"/>
      <c r="N293" s="254"/>
      <c r="O293" s="255"/>
      <c r="P293" s="255"/>
      <c r="Q293" s="255"/>
      <c r="R293" s="255"/>
      <c r="S293" s="255"/>
      <c r="T293" s="255"/>
      <c r="U293" s="255"/>
      <c r="V293" s="255"/>
      <c r="W293" s="255"/>
      <c r="X293" s="255"/>
      <c r="Y293" s="256"/>
      <c r="AT293" s="257" t="s">
        <v>195</v>
      </c>
      <c r="AU293" s="257" t="s">
        <v>88</v>
      </c>
      <c r="AV293" s="13" t="s">
        <v>129</v>
      </c>
      <c r="AW293" s="13" t="s">
        <v>5</v>
      </c>
      <c r="AX293" s="13" t="s">
        <v>86</v>
      </c>
      <c r="AY293" s="257" t="s">
        <v>183</v>
      </c>
    </row>
    <row r="294" s="1" customFormat="1" ht="24" customHeight="1">
      <c r="B294" s="39"/>
      <c r="C294" s="218" t="s">
        <v>433</v>
      </c>
      <c r="D294" s="298" t="s">
        <v>185</v>
      </c>
      <c r="E294" s="219" t="s">
        <v>897</v>
      </c>
      <c r="F294" s="220" t="s">
        <v>898</v>
      </c>
      <c r="G294" s="221" t="s">
        <v>224</v>
      </c>
      <c r="H294" s="222">
        <v>2323.0799999999999</v>
      </c>
      <c r="I294" s="223"/>
      <c r="J294" s="223"/>
      <c r="K294" s="224">
        <f>ROUND(P294*H294,2)</f>
        <v>0</v>
      </c>
      <c r="L294" s="220" t="s">
        <v>189</v>
      </c>
      <c r="M294" s="44"/>
      <c r="N294" s="225" t="s">
        <v>20</v>
      </c>
      <c r="O294" s="226" t="s">
        <v>47</v>
      </c>
      <c r="P294" s="227">
        <f>I294+J294</f>
        <v>0</v>
      </c>
      <c r="Q294" s="227">
        <f>ROUND(I294*H294,2)</f>
        <v>0</v>
      </c>
      <c r="R294" s="227">
        <f>ROUND(J294*H294,2)</f>
        <v>0</v>
      </c>
      <c r="S294" s="84"/>
      <c r="T294" s="228">
        <f>S294*H294</f>
        <v>0</v>
      </c>
      <c r="U294" s="228">
        <v>0</v>
      </c>
      <c r="V294" s="228">
        <f>U294*H294</f>
        <v>0</v>
      </c>
      <c r="W294" s="228">
        <v>0</v>
      </c>
      <c r="X294" s="228">
        <f>W294*H294</f>
        <v>0</v>
      </c>
      <c r="Y294" s="229" t="s">
        <v>20</v>
      </c>
      <c r="AR294" s="230" t="s">
        <v>129</v>
      </c>
      <c r="AT294" s="230" t="s">
        <v>185</v>
      </c>
      <c r="AU294" s="230" t="s">
        <v>88</v>
      </c>
      <c r="AY294" s="18" t="s">
        <v>183</v>
      </c>
      <c r="BE294" s="231">
        <f>IF(O294="základní",K294,0)</f>
        <v>0</v>
      </c>
      <c r="BF294" s="231">
        <f>IF(O294="snížená",K294,0)</f>
        <v>0</v>
      </c>
      <c r="BG294" s="231">
        <f>IF(O294="zákl. přenesená",K294,0)</f>
        <v>0</v>
      </c>
      <c r="BH294" s="231">
        <f>IF(O294="sníž. přenesená",K294,0)</f>
        <v>0</v>
      </c>
      <c r="BI294" s="231">
        <f>IF(O294="nulová",K294,0)</f>
        <v>0</v>
      </c>
      <c r="BJ294" s="18" t="s">
        <v>86</v>
      </c>
      <c r="BK294" s="231">
        <f>ROUND(P294*H294,2)</f>
        <v>0</v>
      </c>
      <c r="BL294" s="18" t="s">
        <v>129</v>
      </c>
      <c r="BM294" s="230" t="s">
        <v>899</v>
      </c>
    </row>
    <row r="295" s="1" customFormat="1">
      <c r="B295" s="39"/>
      <c r="C295" s="40"/>
      <c r="D295" s="232" t="s">
        <v>191</v>
      </c>
      <c r="E295" s="40"/>
      <c r="F295" s="233" t="s">
        <v>900</v>
      </c>
      <c r="G295" s="40"/>
      <c r="H295" s="40"/>
      <c r="I295" s="138"/>
      <c r="J295" s="138"/>
      <c r="K295" s="40"/>
      <c r="L295" s="40"/>
      <c r="M295" s="44"/>
      <c r="N295" s="234"/>
      <c r="O295" s="84"/>
      <c r="P295" s="84"/>
      <c r="Q295" s="84"/>
      <c r="R295" s="84"/>
      <c r="S295" s="84"/>
      <c r="T295" s="84"/>
      <c r="U295" s="84"/>
      <c r="V295" s="84"/>
      <c r="W295" s="84"/>
      <c r="X295" s="84"/>
      <c r="Y295" s="85"/>
      <c r="AT295" s="18" t="s">
        <v>191</v>
      </c>
      <c r="AU295" s="18" t="s">
        <v>88</v>
      </c>
    </row>
    <row r="296" s="1" customFormat="1">
      <c r="B296" s="39"/>
      <c r="C296" s="40"/>
      <c r="D296" s="232" t="s">
        <v>193</v>
      </c>
      <c r="E296" s="40"/>
      <c r="F296" s="235" t="s">
        <v>325</v>
      </c>
      <c r="G296" s="40"/>
      <c r="H296" s="40"/>
      <c r="I296" s="138"/>
      <c r="J296" s="138"/>
      <c r="K296" s="40"/>
      <c r="L296" s="40"/>
      <c r="M296" s="44"/>
      <c r="N296" s="234"/>
      <c r="O296" s="84"/>
      <c r="P296" s="84"/>
      <c r="Q296" s="84"/>
      <c r="R296" s="84"/>
      <c r="S296" s="84"/>
      <c r="T296" s="84"/>
      <c r="U296" s="84"/>
      <c r="V296" s="84"/>
      <c r="W296" s="84"/>
      <c r="X296" s="84"/>
      <c r="Y296" s="85"/>
      <c r="AT296" s="18" t="s">
        <v>193</v>
      </c>
      <c r="AU296" s="18" t="s">
        <v>88</v>
      </c>
    </row>
    <row r="297" s="1" customFormat="1">
      <c r="B297" s="39"/>
      <c r="C297" s="40"/>
      <c r="D297" s="232" t="s">
        <v>419</v>
      </c>
      <c r="E297" s="40"/>
      <c r="F297" s="235" t="s">
        <v>880</v>
      </c>
      <c r="G297" s="40"/>
      <c r="H297" s="40"/>
      <c r="I297" s="138"/>
      <c r="J297" s="138"/>
      <c r="K297" s="40"/>
      <c r="L297" s="40"/>
      <c r="M297" s="44"/>
      <c r="N297" s="234"/>
      <c r="O297" s="84"/>
      <c r="P297" s="84"/>
      <c r="Q297" s="84"/>
      <c r="R297" s="84"/>
      <c r="S297" s="84"/>
      <c r="T297" s="84"/>
      <c r="U297" s="84"/>
      <c r="V297" s="84"/>
      <c r="W297" s="84"/>
      <c r="X297" s="84"/>
      <c r="Y297" s="85"/>
      <c r="AT297" s="18" t="s">
        <v>419</v>
      </c>
      <c r="AU297" s="18" t="s">
        <v>88</v>
      </c>
    </row>
    <row r="298" s="12" customFormat="1">
      <c r="B298" s="236"/>
      <c r="C298" s="237"/>
      <c r="D298" s="232" t="s">
        <v>195</v>
      </c>
      <c r="E298" s="238" t="s">
        <v>20</v>
      </c>
      <c r="F298" s="239" t="s">
        <v>901</v>
      </c>
      <c r="G298" s="237"/>
      <c r="H298" s="240">
        <v>2323.0799999999999</v>
      </c>
      <c r="I298" s="241"/>
      <c r="J298" s="241"/>
      <c r="K298" s="237"/>
      <c r="L298" s="237"/>
      <c r="M298" s="242"/>
      <c r="N298" s="243"/>
      <c r="O298" s="244"/>
      <c r="P298" s="244"/>
      <c r="Q298" s="244"/>
      <c r="R298" s="244"/>
      <c r="S298" s="244"/>
      <c r="T298" s="244"/>
      <c r="U298" s="244"/>
      <c r="V298" s="244"/>
      <c r="W298" s="244"/>
      <c r="X298" s="244"/>
      <c r="Y298" s="245"/>
      <c r="AT298" s="246" t="s">
        <v>195</v>
      </c>
      <c r="AU298" s="246" t="s">
        <v>88</v>
      </c>
      <c r="AV298" s="12" t="s">
        <v>88</v>
      </c>
      <c r="AW298" s="12" t="s">
        <v>5</v>
      </c>
      <c r="AX298" s="12" t="s">
        <v>78</v>
      </c>
      <c r="AY298" s="246" t="s">
        <v>183</v>
      </c>
    </row>
    <row r="299" s="13" customFormat="1">
      <c r="B299" s="247"/>
      <c r="C299" s="248"/>
      <c r="D299" s="232" t="s">
        <v>195</v>
      </c>
      <c r="E299" s="249" t="s">
        <v>20</v>
      </c>
      <c r="F299" s="250" t="s">
        <v>197</v>
      </c>
      <c r="G299" s="248"/>
      <c r="H299" s="251">
        <v>2323.0799999999999</v>
      </c>
      <c r="I299" s="252"/>
      <c r="J299" s="252"/>
      <c r="K299" s="248"/>
      <c r="L299" s="248"/>
      <c r="M299" s="253"/>
      <c r="N299" s="254"/>
      <c r="O299" s="255"/>
      <c r="P299" s="255"/>
      <c r="Q299" s="255"/>
      <c r="R299" s="255"/>
      <c r="S299" s="255"/>
      <c r="T299" s="255"/>
      <c r="U299" s="255"/>
      <c r="V299" s="255"/>
      <c r="W299" s="255"/>
      <c r="X299" s="255"/>
      <c r="Y299" s="256"/>
      <c r="AT299" s="257" t="s">
        <v>195</v>
      </c>
      <c r="AU299" s="257" t="s">
        <v>88</v>
      </c>
      <c r="AV299" s="13" t="s">
        <v>129</v>
      </c>
      <c r="AW299" s="13" t="s">
        <v>5</v>
      </c>
      <c r="AX299" s="13" t="s">
        <v>86</v>
      </c>
      <c r="AY299" s="257" t="s">
        <v>183</v>
      </c>
    </row>
    <row r="300" s="1" customFormat="1" ht="24" customHeight="1">
      <c r="B300" s="39"/>
      <c r="C300" s="218" t="s">
        <v>438</v>
      </c>
      <c r="D300" s="294" t="s">
        <v>185</v>
      </c>
      <c r="E300" s="219" t="s">
        <v>427</v>
      </c>
      <c r="F300" s="220" t="s">
        <v>428</v>
      </c>
      <c r="G300" s="221" t="s">
        <v>224</v>
      </c>
      <c r="H300" s="222">
        <v>18.300000000000001</v>
      </c>
      <c r="I300" s="223"/>
      <c r="J300" s="223"/>
      <c r="K300" s="224">
        <f>ROUND(P300*H300,2)</f>
        <v>0</v>
      </c>
      <c r="L300" s="220" t="s">
        <v>189</v>
      </c>
      <c r="M300" s="44"/>
      <c r="N300" s="225" t="s">
        <v>20</v>
      </c>
      <c r="O300" s="226" t="s">
        <v>47</v>
      </c>
      <c r="P300" s="227">
        <f>I300+J300</f>
        <v>0</v>
      </c>
      <c r="Q300" s="227">
        <f>ROUND(I300*H300,2)</f>
        <v>0</v>
      </c>
      <c r="R300" s="227">
        <f>ROUND(J300*H300,2)</f>
        <v>0</v>
      </c>
      <c r="S300" s="84"/>
      <c r="T300" s="228">
        <f>S300*H300</f>
        <v>0</v>
      </c>
      <c r="U300" s="228">
        <v>0</v>
      </c>
      <c r="V300" s="228">
        <f>U300*H300</f>
        <v>0</v>
      </c>
      <c r="W300" s="228">
        <v>0</v>
      </c>
      <c r="X300" s="228">
        <f>W300*H300</f>
        <v>0</v>
      </c>
      <c r="Y300" s="229" t="s">
        <v>20</v>
      </c>
      <c r="AR300" s="230" t="s">
        <v>129</v>
      </c>
      <c r="AT300" s="230" t="s">
        <v>185</v>
      </c>
      <c r="AU300" s="230" t="s">
        <v>88</v>
      </c>
      <c r="AY300" s="18" t="s">
        <v>183</v>
      </c>
      <c r="BE300" s="231">
        <f>IF(O300="základní",K300,0)</f>
        <v>0</v>
      </c>
      <c r="BF300" s="231">
        <f>IF(O300="snížená",K300,0)</f>
        <v>0</v>
      </c>
      <c r="BG300" s="231">
        <f>IF(O300="zákl. přenesená",K300,0)</f>
        <v>0</v>
      </c>
      <c r="BH300" s="231">
        <f>IF(O300="sníž. přenesená",K300,0)</f>
        <v>0</v>
      </c>
      <c r="BI300" s="231">
        <f>IF(O300="nulová",K300,0)</f>
        <v>0</v>
      </c>
      <c r="BJ300" s="18" t="s">
        <v>86</v>
      </c>
      <c r="BK300" s="231">
        <f>ROUND(P300*H300,2)</f>
        <v>0</v>
      </c>
      <c r="BL300" s="18" t="s">
        <v>129</v>
      </c>
      <c r="BM300" s="230" t="s">
        <v>429</v>
      </c>
    </row>
    <row r="301" s="1" customFormat="1">
      <c r="B301" s="39"/>
      <c r="C301" s="40"/>
      <c r="D301" s="232" t="s">
        <v>191</v>
      </c>
      <c r="E301" s="40"/>
      <c r="F301" s="233" t="s">
        <v>430</v>
      </c>
      <c r="G301" s="40"/>
      <c r="H301" s="40"/>
      <c r="I301" s="138"/>
      <c r="J301" s="138"/>
      <c r="K301" s="40"/>
      <c r="L301" s="40"/>
      <c r="M301" s="44"/>
      <c r="N301" s="234"/>
      <c r="O301" s="84"/>
      <c r="P301" s="84"/>
      <c r="Q301" s="84"/>
      <c r="R301" s="84"/>
      <c r="S301" s="84"/>
      <c r="T301" s="84"/>
      <c r="U301" s="84"/>
      <c r="V301" s="84"/>
      <c r="W301" s="84"/>
      <c r="X301" s="84"/>
      <c r="Y301" s="85"/>
      <c r="AT301" s="18" t="s">
        <v>191</v>
      </c>
      <c r="AU301" s="18" t="s">
        <v>88</v>
      </c>
    </row>
    <row r="302" s="1" customFormat="1">
      <c r="B302" s="39"/>
      <c r="C302" s="40"/>
      <c r="D302" s="232" t="s">
        <v>193</v>
      </c>
      <c r="E302" s="40"/>
      <c r="F302" s="235" t="s">
        <v>431</v>
      </c>
      <c r="G302" s="40"/>
      <c r="H302" s="40"/>
      <c r="I302" s="138"/>
      <c r="J302" s="138"/>
      <c r="K302" s="40"/>
      <c r="L302" s="40"/>
      <c r="M302" s="44"/>
      <c r="N302" s="234"/>
      <c r="O302" s="84"/>
      <c r="P302" s="84"/>
      <c r="Q302" s="84"/>
      <c r="R302" s="84"/>
      <c r="S302" s="84"/>
      <c r="T302" s="84"/>
      <c r="U302" s="84"/>
      <c r="V302" s="84"/>
      <c r="W302" s="84"/>
      <c r="X302" s="84"/>
      <c r="Y302" s="85"/>
      <c r="AT302" s="18" t="s">
        <v>193</v>
      </c>
      <c r="AU302" s="18" t="s">
        <v>88</v>
      </c>
    </row>
    <row r="303" s="12" customFormat="1">
      <c r="B303" s="236"/>
      <c r="C303" s="237"/>
      <c r="D303" s="232" t="s">
        <v>195</v>
      </c>
      <c r="E303" s="238" t="s">
        <v>20</v>
      </c>
      <c r="F303" s="239" t="s">
        <v>985</v>
      </c>
      <c r="G303" s="237"/>
      <c r="H303" s="240">
        <v>18.300000000000001</v>
      </c>
      <c r="I303" s="241"/>
      <c r="J303" s="241"/>
      <c r="K303" s="237"/>
      <c r="L303" s="237"/>
      <c r="M303" s="242"/>
      <c r="N303" s="243"/>
      <c r="O303" s="244"/>
      <c r="P303" s="244"/>
      <c r="Q303" s="244"/>
      <c r="R303" s="244"/>
      <c r="S303" s="244"/>
      <c r="T303" s="244"/>
      <c r="U303" s="244"/>
      <c r="V303" s="244"/>
      <c r="W303" s="244"/>
      <c r="X303" s="244"/>
      <c r="Y303" s="245"/>
      <c r="AT303" s="246" t="s">
        <v>195</v>
      </c>
      <c r="AU303" s="246" t="s">
        <v>88</v>
      </c>
      <c r="AV303" s="12" t="s">
        <v>88</v>
      </c>
      <c r="AW303" s="12" t="s">
        <v>5</v>
      </c>
      <c r="AX303" s="12" t="s">
        <v>78</v>
      </c>
      <c r="AY303" s="246" t="s">
        <v>183</v>
      </c>
    </row>
    <row r="304" s="13" customFormat="1">
      <c r="B304" s="247"/>
      <c r="C304" s="248"/>
      <c r="D304" s="232" t="s">
        <v>195</v>
      </c>
      <c r="E304" s="249" t="s">
        <v>119</v>
      </c>
      <c r="F304" s="250" t="s">
        <v>197</v>
      </c>
      <c r="G304" s="248"/>
      <c r="H304" s="251">
        <v>18.300000000000001</v>
      </c>
      <c r="I304" s="252"/>
      <c r="J304" s="252"/>
      <c r="K304" s="248"/>
      <c r="L304" s="248"/>
      <c r="M304" s="253"/>
      <c r="N304" s="254"/>
      <c r="O304" s="255"/>
      <c r="P304" s="255"/>
      <c r="Q304" s="255"/>
      <c r="R304" s="255"/>
      <c r="S304" s="255"/>
      <c r="T304" s="255"/>
      <c r="U304" s="255"/>
      <c r="V304" s="255"/>
      <c r="W304" s="255"/>
      <c r="X304" s="255"/>
      <c r="Y304" s="256"/>
      <c r="AT304" s="257" t="s">
        <v>195</v>
      </c>
      <c r="AU304" s="257" t="s">
        <v>88</v>
      </c>
      <c r="AV304" s="13" t="s">
        <v>129</v>
      </c>
      <c r="AW304" s="13" t="s">
        <v>5</v>
      </c>
      <c r="AX304" s="13" t="s">
        <v>86</v>
      </c>
      <c r="AY304" s="257" t="s">
        <v>183</v>
      </c>
    </row>
    <row r="305" s="1" customFormat="1" ht="24" customHeight="1">
      <c r="B305" s="39"/>
      <c r="C305" s="218" t="s">
        <v>447</v>
      </c>
      <c r="D305" s="260" t="s">
        <v>185</v>
      </c>
      <c r="E305" s="219" t="s">
        <v>434</v>
      </c>
      <c r="F305" s="220" t="s">
        <v>435</v>
      </c>
      <c r="G305" s="221" t="s">
        <v>367</v>
      </c>
      <c r="H305" s="222">
        <v>60.700000000000003</v>
      </c>
      <c r="I305" s="223"/>
      <c r="J305" s="223"/>
      <c r="K305" s="224">
        <f>ROUND(P305*H305,2)</f>
        <v>0</v>
      </c>
      <c r="L305" s="220" t="s">
        <v>189</v>
      </c>
      <c r="M305" s="44"/>
      <c r="N305" s="225" t="s">
        <v>20</v>
      </c>
      <c r="O305" s="226" t="s">
        <v>47</v>
      </c>
      <c r="P305" s="227">
        <f>I305+J305</f>
        <v>0</v>
      </c>
      <c r="Q305" s="227">
        <f>ROUND(I305*H305,2)</f>
        <v>0</v>
      </c>
      <c r="R305" s="227">
        <f>ROUND(J305*H305,2)</f>
        <v>0</v>
      </c>
      <c r="S305" s="84"/>
      <c r="T305" s="228">
        <f>S305*H305</f>
        <v>0</v>
      </c>
      <c r="U305" s="228">
        <v>0</v>
      </c>
      <c r="V305" s="228">
        <f>U305*H305</f>
        <v>0</v>
      </c>
      <c r="W305" s="228">
        <v>0</v>
      </c>
      <c r="X305" s="228">
        <f>W305*H305</f>
        <v>0</v>
      </c>
      <c r="Y305" s="229" t="s">
        <v>20</v>
      </c>
      <c r="AR305" s="230" t="s">
        <v>129</v>
      </c>
      <c r="AT305" s="230" t="s">
        <v>185</v>
      </c>
      <c r="AU305" s="230" t="s">
        <v>88</v>
      </c>
      <c r="AY305" s="18" t="s">
        <v>183</v>
      </c>
      <c r="BE305" s="231">
        <f>IF(O305="základní",K305,0)</f>
        <v>0</v>
      </c>
      <c r="BF305" s="231">
        <f>IF(O305="snížená",K305,0)</f>
        <v>0</v>
      </c>
      <c r="BG305" s="231">
        <f>IF(O305="zákl. přenesená",K305,0)</f>
        <v>0</v>
      </c>
      <c r="BH305" s="231">
        <f>IF(O305="sníž. přenesená",K305,0)</f>
        <v>0</v>
      </c>
      <c r="BI305" s="231">
        <f>IF(O305="nulová",K305,0)</f>
        <v>0</v>
      </c>
      <c r="BJ305" s="18" t="s">
        <v>86</v>
      </c>
      <c r="BK305" s="231">
        <f>ROUND(P305*H305,2)</f>
        <v>0</v>
      </c>
      <c r="BL305" s="18" t="s">
        <v>129</v>
      </c>
      <c r="BM305" s="230" t="s">
        <v>436</v>
      </c>
    </row>
    <row r="306" s="1" customFormat="1">
      <c r="B306" s="39"/>
      <c r="C306" s="40"/>
      <c r="D306" s="232" t="s">
        <v>191</v>
      </c>
      <c r="E306" s="40"/>
      <c r="F306" s="233" t="s">
        <v>437</v>
      </c>
      <c r="G306" s="40"/>
      <c r="H306" s="40"/>
      <c r="I306" s="138"/>
      <c r="J306" s="138"/>
      <c r="K306" s="40"/>
      <c r="L306" s="40"/>
      <c r="M306" s="44"/>
      <c r="N306" s="234"/>
      <c r="O306" s="84"/>
      <c r="P306" s="84"/>
      <c r="Q306" s="84"/>
      <c r="R306" s="84"/>
      <c r="S306" s="84"/>
      <c r="T306" s="84"/>
      <c r="U306" s="84"/>
      <c r="V306" s="84"/>
      <c r="W306" s="84"/>
      <c r="X306" s="84"/>
      <c r="Y306" s="85"/>
      <c r="AT306" s="18" t="s">
        <v>191</v>
      </c>
      <c r="AU306" s="18" t="s">
        <v>88</v>
      </c>
    </row>
    <row r="307" s="12" customFormat="1">
      <c r="B307" s="236"/>
      <c r="C307" s="237"/>
      <c r="D307" s="232" t="s">
        <v>195</v>
      </c>
      <c r="E307" s="238" t="s">
        <v>20</v>
      </c>
      <c r="F307" s="239" t="s">
        <v>140</v>
      </c>
      <c r="G307" s="237"/>
      <c r="H307" s="240">
        <v>60.700000000000003</v>
      </c>
      <c r="I307" s="241"/>
      <c r="J307" s="241"/>
      <c r="K307" s="237"/>
      <c r="L307" s="237"/>
      <c r="M307" s="242"/>
      <c r="N307" s="243"/>
      <c r="O307" s="244"/>
      <c r="P307" s="244"/>
      <c r="Q307" s="244"/>
      <c r="R307" s="244"/>
      <c r="S307" s="244"/>
      <c r="T307" s="244"/>
      <c r="U307" s="244"/>
      <c r="V307" s="244"/>
      <c r="W307" s="244"/>
      <c r="X307" s="244"/>
      <c r="Y307" s="245"/>
      <c r="AT307" s="246" t="s">
        <v>195</v>
      </c>
      <c r="AU307" s="246" t="s">
        <v>88</v>
      </c>
      <c r="AV307" s="12" t="s">
        <v>88</v>
      </c>
      <c r="AW307" s="12" t="s">
        <v>5</v>
      </c>
      <c r="AX307" s="12" t="s">
        <v>78</v>
      </c>
      <c r="AY307" s="246" t="s">
        <v>183</v>
      </c>
    </row>
    <row r="308" s="13" customFormat="1">
      <c r="B308" s="247"/>
      <c r="C308" s="248"/>
      <c r="D308" s="232" t="s">
        <v>195</v>
      </c>
      <c r="E308" s="249" t="s">
        <v>20</v>
      </c>
      <c r="F308" s="250" t="s">
        <v>197</v>
      </c>
      <c r="G308" s="248"/>
      <c r="H308" s="251">
        <v>60.700000000000003</v>
      </c>
      <c r="I308" s="252"/>
      <c r="J308" s="252"/>
      <c r="K308" s="248"/>
      <c r="L308" s="248"/>
      <c r="M308" s="253"/>
      <c r="N308" s="254"/>
      <c r="O308" s="255"/>
      <c r="P308" s="255"/>
      <c r="Q308" s="255"/>
      <c r="R308" s="255"/>
      <c r="S308" s="255"/>
      <c r="T308" s="255"/>
      <c r="U308" s="255"/>
      <c r="V308" s="255"/>
      <c r="W308" s="255"/>
      <c r="X308" s="255"/>
      <c r="Y308" s="256"/>
      <c r="AT308" s="257" t="s">
        <v>195</v>
      </c>
      <c r="AU308" s="257" t="s">
        <v>88</v>
      </c>
      <c r="AV308" s="13" t="s">
        <v>129</v>
      </c>
      <c r="AW308" s="13" t="s">
        <v>5</v>
      </c>
      <c r="AX308" s="13" t="s">
        <v>86</v>
      </c>
      <c r="AY308" s="257" t="s">
        <v>183</v>
      </c>
    </row>
    <row r="309" s="1" customFormat="1" ht="24" customHeight="1">
      <c r="B309" s="39"/>
      <c r="C309" s="218" t="s">
        <v>454</v>
      </c>
      <c r="D309" s="294" t="s">
        <v>185</v>
      </c>
      <c r="E309" s="219" t="s">
        <v>439</v>
      </c>
      <c r="F309" s="220" t="s">
        <v>440</v>
      </c>
      <c r="G309" s="221" t="s">
        <v>224</v>
      </c>
      <c r="H309" s="222">
        <v>14.699999999999999</v>
      </c>
      <c r="I309" s="223"/>
      <c r="J309" s="223"/>
      <c r="K309" s="224">
        <f>ROUND(P309*H309,2)</f>
        <v>0</v>
      </c>
      <c r="L309" s="220" t="s">
        <v>189</v>
      </c>
      <c r="M309" s="44"/>
      <c r="N309" s="225" t="s">
        <v>20</v>
      </c>
      <c r="O309" s="226" t="s">
        <v>47</v>
      </c>
      <c r="P309" s="227">
        <f>I309+J309</f>
        <v>0</v>
      </c>
      <c r="Q309" s="227">
        <f>ROUND(I309*H309,2)</f>
        <v>0</v>
      </c>
      <c r="R309" s="227">
        <f>ROUND(J309*H309,2)</f>
        <v>0</v>
      </c>
      <c r="S309" s="84"/>
      <c r="T309" s="228">
        <f>S309*H309</f>
        <v>0</v>
      </c>
      <c r="U309" s="228">
        <v>0</v>
      </c>
      <c r="V309" s="228">
        <f>U309*H309</f>
        <v>0</v>
      </c>
      <c r="W309" s="228">
        <v>0</v>
      </c>
      <c r="X309" s="228">
        <f>W309*H309</f>
        <v>0</v>
      </c>
      <c r="Y309" s="229" t="s">
        <v>20</v>
      </c>
      <c r="AR309" s="230" t="s">
        <v>129</v>
      </c>
      <c r="AT309" s="230" t="s">
        <v>185</v>
      </c>
      <c r="AU309" s="230" t="s">
        <v>88</v>
      </c>
      <c r="AY309" s="18" t="s">
        <v>183</v>
      </c>
      <c r="BE309" s="231">
        <f>IF(O309="základní",K309,0)</f>
        <v>0</v>
      </c>
      <c r="BF309" s="231">
        <f>IF(O309="snížená",K309,0)</f>
        <v>0</v>
      </c>
      <c r="BG309" s="231">
        <f>IF(O309="zákl. přenesená",K309,0)</f>
        <v>0</v>
      </c>
      <c r="BH309" s="231">
        <f>IF(O309="sníž. přenesená",K309,0)</f>
        <v>0</v>
      </c>
      <c r="BI309" s="231">
        <f>IF(O309="nulová",K309,0)</f>
        <v>0</v>
      </c>
      <c r="BJ309" s="18" t="s">
        <v>86</v>
      </c>
      <c r="BK309" s="231">
        <f>ROUND(P309*H309,2)</f>
        <v>0</v>
      </c>
      <c r="BL309" s="18" t="s">
        <v>129</v>
      </c>
      <c r="BM309" s="230" t="s">
        <v>441</v>
      </c>
    </row>
    <row r="310" s="1" customFormat="1">
      <c r="B310" s="39"/>
      <c r="C310" s="40"/>
      <c r="D310" s="232" t="s">
        <v>191</v>
      </c>
      <c r="E310" s="40"/>
      <c r="F310" s="233" t="s">
        <v>442</v>
      </c>
      <c r="G310" s="40"/>
      <c r="H310" s="40"/>
      <c r="I310" s="138"/>
      <c r="J310" s="138"/>
      <c r="K310" s="40"/>
      <c r="L310" s="40"/>
      <c r="M310" s="44"/>
      <c r="N310" s="234"/>
      <c r="O310" s="84"/>
      <c r="P310" s="84"/>
      <c r="Q310" s="84"/>
      <c r="R310" s="84"/>
      <c r="S310" s="84"/>
      <c r="T310" s="84"/>
      <c r="U310" s="84"/>
      <c r="V310" s="84"/>
      <c r="W310" s="84"/>
      <c r="X310" s="84"/>
      <c r="Y310" s="85"/>
      <c r="AT310" s="18" t="s">
        <v>191</v>
      </c>
      <c r="AU310" s="18" t="s">
        <v>88</v>
      </c>
    </row>
    <row r="311" s="1" customFormat="1">
      <c r="B311" s="39"/>
      <c r="C311" s="40"/>
      <c r="D311" s="232" t="s">
        <v>193</v>
      </c>
      <c r="E311" s="40"/>
      <c r="F311" s="235" t="s">
        <v>443</v>
      </c>
      <c r="G311" s="40"/>
      <c r="H311" s="40"/>
      <c r="I311" s="138"/>
      <c r="J311" s="138"/>
      <c r="K311" s="40"/>
      <c r="L311" s="40"/>
      <c r="M311" s="44"/>
      <c r="N311" s="234"/>
      <c r="O311" s="84"/>
      <c r="P311" s="84"/>
      <c r="Q311" s="84"/>
      <c r="R311" s="84"/>
      <c r="S311" s="84"/>
      <c r="T311" s="84"/>
      <c r="U311" s="84"/>
      <c r="V311" s="84"/>
      <c r="W311" s="84"/>
      <c r="X311" s="84"/>
      <c r="Y311" s="85"/>
      <c r="AT311" s="18" t="s">
        <v>193</v>
      </c>
      <c r="AU311" s="18" t="s">
        <v>88</v>
      </c>
    </row>
    <row r="312" s="14" customFormat="1">
      <c r="B312" s="261"/>
      <c r="C312" s="262"/>
      <c r="D312" s="232" t="s">
        <v>195</v>
      </c>
      <c r="E312" s="263" t="s">
        <v>20</v>
      </c>
      <c r="F312" s="264" t="s">
        <v>444</v>
      </c>
      <c r="G312" s="262"/>
      <c r="H312" s="263" t="s">
        <v>20</v>
      </c>
      <c r="I312" s="265"/>
      <c r="J312" s="265"/>
      <c r="K312" s="262"/>
      <c r="L312" s="262"/>
      <c r="M312" s="266"/>
      <c r="N312" s="267"/>
      <c r="O312" s="268"/>
      <c r="P312" s="268"/>
      <c r="Q312" s="268"/>
      <c r="R312" s="268"/>
      <c r="S312" s="268"/>
      <c r="T312" s="268"/>
      <c r="U312" s="268"/>
      <c r="V312" s="268"/>
      <c r="W312" s="268"/>
      <c r="X312" s="268"/>
      <c r="Y312" s="269"/>
      <c r="AT312" s="270" t="s">
        <v>195</v>
      </c>
      <c r="AU312" s="270" t="s">
        <v>88</v>
      </c>
      <c r="AV312" s="14" t="s">
        <v>86</v>
      </c>
      <c r="AW312" s="14" t="s">
        <v>5</v>
      </c>
      <c r="AX312" s="14" t="s">
        <v>78</v>
      </c>
      <c r="AY312" s="270" t="s">
        <v>183</v>
      </c>
    </row>
    <row r="313" s="12" customFormat="1">
      <c r="B313" s="236"/>
      <c r="C313" s="237"/>
      <c r="D313" s="232" t="s">
        <v>195</v>
      </c>
      <c r="E313" s="238" t="s">
        <v>20</v>
      </c>
      <c r="F313" s="239" t="s">
        <v>986</v>
      </c>
      <c r="G313" s="237"/>
      <c r="H313" s="240">
        <v>7.5</v>
      </c>
      <c r="I313" s="241"/>
      <c r="J313" s="241"/>
      <c r="K313" s="237"/>
      <c r="L313" s="237"/>
      <c r="M313" s="242"/>
      <c r="N313" s="243"/>
      <c r="O313" s="244"/>
      <c r="P313" s="244"/>
      <c r="Q313" s="244"/>
      <c r="R313" s="244"/>
      <c r="S313" s="244"/>
      <c r="T313" s="244"/>
      <c r="U313" s="244"/>
      <c r="V313" s="244"/>
      <c r="W313" s="244"/>
      <c r="X313" s="244"/>
      <c r="Y313" s="245"/>
      <c r="AT313" s="246" t="s">
        <v>195</v>
      </c>
      <c r="AU313" s="246" t="s">
        <v>88</v>
      </c>
      <c r="AV313" s="12" t="s">
        <v>88</v>
      </c>
      <c r="AW313" s="12" t="s">
        <v>5</v>
      </c>
      <c r="AX313" s="12" t="s">
        <v>78</v>
      </c>
      <c r="AY313" s="246" t="s">
        <v>183</v>
      </c>
    </row>
    <row r="314" s="12" customFormat="1">
      <c r="B314" s="236"/>
      <c r="C314" s="237"/>
      <c r="D314" s="232" t="s">
        <v>195</v>
      </c>
      <c r="E314" s="238" t="s">
        <v>20</v>
      </c>
      <c r="F314" s="239" t="s">
        <v>987</v>
      </c>
      <c r="G314" s="237"/>
      <c r="H314" s="240">
        <v>7.2000000000000002</v>
      </c>
      <c r="I314" s="241"/>
      <c r="J314" s="241"/>
      <c r="K314" s="237"/>
      <c r="L314" s="237"/>
      <c r="M314" s="242"/>
      <c r="N314" s="243"/>
      <c r="O314" s="244"/>
      <c r="P314" s="244"/>
      <c r="Q314" s="244"/>
      <c r="R314" s="244"/>
      <c r="S314" s="244"/>
      <c r="T314" s="244"/>
      <c r="U314" s="244"/>
      <c r="V314" s="244"/>
      <c r="W314" s="244"/>
      <c r="X314" s="244"/>
      <c r="Y314" s="245"/>
      <c r="AT314" s="246" t="s">
        <v>195</v>
      </c>
      <c r="AU314" s="246" t="s">
        <v>88</v>
      </c>
      <c r="AV314" s="12" t="s">
        <v>88</v>
      </c>
      <c r="AW314" s="12" t="s">
        <v>5</v>
      </c>
      <c r="AX314" s="12" t="s">
        <v>78</v>
      </c>
      <c r="AY314" s="246" t="s">
        <v>183</v>
      </c>
    </row>
    <row r="315" s="13" customFormat="1">
      <c r="B315" s="247"/>
      <c r="C315" s="248"/>
      <c r="D315" s="232" t="s">
        <v>195</v>
      </c>
      <c r="E315" s="249" t="s">
        <v>148</v>
      </c>
      <c r="F315" s="250" t="s">
        <v>197</v>
      </c>
      <c r="G315" s="248"/>
      <c r="H315" s="251">
        <v>14.699999999999999</v>
      </c>
      <c r="I315" s="252"/>
      <c r="J315" s="252"/>
      <c r="K315" s="248"/>
      <c r="L315" s="248"/>
      <c r="M315" s="253"/>
      <c r="N315" s="254"/>
      <c r="O315" s="255"/>
      <c r="P315" s="255"/>
      <c r="Q315" s="255"/>
      <c r="R315" s="255"/>
      <c r="S315" s="255"/>
      <c r="T315" s="255"/>
      <c r="U315" s="255"/>
      <c r="V315" s="255"/>
      <c r="W315" s="255"/>
      <c r="X315" s="255"/>
      <c r="Y315" s="256"/>
      <c r="AT315" s="257" t="s">
        <v>195</v>
      </c>
      <c r="AU315" s="257" t="s">
        <v>88</v>
      </c>
      <c r="AV315" s="13" t="s">
        <v>129</v>
      </c>
      <c r="AW315" s="13" t="s">
        <v>5</v>
      </c>
      <c r="AX315" s="13" t="s">
        <v>86</v>
      </c>
      <c r="AY315" s="257" t="s">
        <v>183</v>
      </c>
    </row>
    <row r="316" s="1" customFormat="1" ht="24" customHeight="1">
      <c r="B316" s="39"/>
      <c r="C316" s="218" t="s">
        <v>461</v>
      </c>
      <c r="D316" s="259" t="s">
        <v>185</v>
      </c>
      <c r="E316" s="219" t="s">
        <v>448</v>
      </c>
      <c r="F316" s="220" t="s">
        <v>449</v>
      </c>
      <c r="G316" s="221" t="s">
        <v>367</v>
      </c>
      <c r="H316" s="222">
        <v>24.300000000000001</v>
      </c>
      <c r="I316" s="223"/>
      <c r="J316" s="223"/>
      <c r="K316" s="224">
        <f>ROUND(P316*H316,2)</f>
        <v>0</v>
      </c>
      <c r="L316" s="220" t="s">
        <v>189</v>
      </c>
      <c r="M316" s="44"/>
      <c r="N316" s="225" t="s">
        <v>20</v>
      </c>
      <c r="O316" s="226" t="s">
        <v>47</v>
      </c>
      <c r="P316" s="227">
        <f>I316+J316</f>
        <v>0</v>
      </c>
      <c r="Q316" s="227">
        <f>ROUND(I316*H316,2)</f>
        <v>0</v>
      </c>
      <c r="R316" s="227">
        <f>ROUND(J316*H316,2)</f>
        <v>0</v>
      </c>
      <c r="S316" s="84"/>
      <c r="T316" s="228">
        <f>S316*H316</f>
        <v>0</v>
      </c>
      <c r="U316" s="228">
        <v>0</v>
      </c>
      <c r="V316" s="228">
        <f>U316*H316</f>
        <v>0</v>
      </c>
      <c r="W316" s="228">
        <v>0</v>
      </c>
      <c r="X316" s="228">
        <f>W316*H316</f>
        <v>0</v>
      </c>
      <c r="Y316" s="229" t="s">
        <v>20</v>
      </c>
      <c r="AR316" s="230" t="s">
        <v>129</v>
      </c>
      <c r="AT316" s="230" t="s">
        <v>185</v>
      </c>
      <c r="AU316" s="230" t="s">
        <v>88</v>
      </c>
      <c r="AY316" s="18" t="s">
        <v>183</v>
      </c>
      <c r="BE316" s="231">
        <f>IF(O316="základní",K316,0)</f>
        <v>0</v>
      </c>
      <c r="BF316" s="231">
        <f>IF(O316="snížená",K316,0)</f>
        <v>0</v>
      </c>
      <c r="BG316" s="231">
        <f>IF(O316="zákl. přenesená",K316,0)</f>
        <v>0</v>
      </c>
      <c r="BH316" s="231">
        <f>IF(O316="sníž. přenesená",K316,0)</f>
        <v>0</v>
      </c>
      <c r="BI316" s="231">
        <f>IF(O316="nulová",K316,0)</f>
        <v>0</v>
      </c>
      <c r="BJ316" s="18" t="s">
        <v>86</v>
      </c>
      <c r="BK316" s="231">
        <f>ROUND(P316*H316,2)</f>
        <v>0</v>
      </c>
      <c r="BL316" s="18" t="s">
        <v>129</v>
      </c>
      <c r="BM316" s="230" t="s">
        <v>450</v>
      </c>
    </row>
    <row r="317" s="1" customFormat="1">
      <c r="B317" s="39"/>
      <c r="C317" s="40"/>
      <c r="D317" s="232" t="s">
        <v>191</v>
      </c>
      <c r="E317" s="40"/>
      <c r="F317" s="233" t="s">
        <v>451</v>
      </c>
      <c r="G317" s="40"/>
      <c r="H317" s="40"/>
      <c r="I317" s="138"/>
      <c r="J317" s="138"/>
      <c r="K317" s="40"/>
      <c r="L317" s="40"/>
      <c r="M317" s="44"/>
      <c r="N317" s="234"/>
      <c r="O317" s="84"/>
      <c r="P317" s="84"/>
      <c r="Q317" s="84"/>
      <c r="R317" s="84"/>
      <c r="S317" s="84"/>
      <c r="T317" s="84"/>
      <c r="U317" s="84"/>
      <c r="V317" s="84"/>
      <c r="W317" s="84"/>
      <c r="X317" s="84"/>
      <c r="Y317" s="85"/>
      <c r="AT317" s="18" t="s">
        <v>191</v>
      </c>
      <c r="AU317" s="18" t="s">
        <v>88</v>
      </c>
    </row>
    <row r="318" s="1" customFormat="1">
      <c r="B318" s="39"/>
      <c r="C318" s="40"/>
      <c r="D318" s="232" t="s">
        <v>193</v>
      </c>
      <c r="E318" s="40"/>
      <c r="F318" s="235" t="s">
        <v>452</v>
      </c>
      <c r="G318" s="40"/>
      <c r="H318" s="40"/>
      <c r="I318" s="138"/>
      <c r="J318" s="138"/>
      <c r="K318" s="40"/>
      <c r="L318" s="40"/>
      <c r="M318" s="44"/>
      <c r="N318" s="234"/>
      <c r="O318" s="84"/>
      <c r="P318" s="84"/>
      <c r="Q318" s="84"/>
      <c r="R318" s="84"/>
      <c r="S318" s="84"/>
      <c r="T318" s="84"/>
      <c r="U318" s="84"/>
      <c r="V318" s="84"/>
      <c r="W318" s="84"/>
      <c r="X318" s="84"/>
      <c r="Y318" s="85"/>
      <c r="AT318" s="18" t="s">
        <v>193</v>
      </c>
      <c r="AU318" s="18" t="s">
        <v>88</v>
      </c>
    </row>
    <row r="319" s="12" customFormat="1">
      <c r="B319" s="236"/>
      <c r="C319" s="237"/>
      <c r="D319" s="232" t="s">
        <v>195</v>
      </c>
      <c r="E319" s="238" t="s">
        <v>20</v>
      </c>
      <c r="F319" s="239" t="s">
        <v>988</v>
      </c>
      <c r="G319" s="237"/>
      <c r="H319" s="240">
        <v>24.300000000000001</v>
      </c>
      <c r="I319" s="241"/>
      <c r="J319" s="241"/>
      <c r="K319" s="237"/>
      <c r="L319" s="237"/>
      <c r="M319" s="242"/>
      <c r="N319" s="243"/>
      <c r="O319" s="244"/>
      <c r="P319" s="244"/>
      <c r="Q319" s="244"/>
      <c r="R319" s="244"/>
      <c r="S319" s="244"/>
      <c r="T319" s="244"/>
      <c r="U319" s="244"/>
      <c r="V319" s="244"/>
      <c r="W319" s="244"/>
      <c r="X319" s="244"/>
      <c r="Y319" s="245"/>
      <c r="AT319" s="246" t="s">
        <v>195</v>
      </c>
      <c r="AU319" s="246" t="s">
        <v>88</v>
      </c>
      <c r="AV319" s="12" t="s">
        <v>88</v>
      </c>
      <c r="AW319" s="12" t="s">
        <v>5</v>
      </c>
      <c r="AX319" s="12" t="s">
        <v>78</v>
      </c>
      <c r="AY319" s="246" t="s">
        <v>183</v>
      </c>
    </row>
    <row r="320" s="13" customFormat="1">
      <c r="B320" s="247"/>
      <c r="C320" s="248"/>
      <c r="D320" s="232" t="s">
        <v>195</v>
      </c>
      <c r="E320" s="249" t="s">
        <v>144</v>
      </c>
      <c r="F320" s="250" t="s">
        <v>197</v>
      </c>
      <c r="G320" s="248"/>
      <c r="H320" s="251">
        <v>24.300000000000001</v>
      </c>
      <c r="I320" s="252"/>
      <c r="J320" s="252"/>
      <c r="K320" s="248"/>
      <c r="L320" s="248"/>
      <c r="M320" s="253"/>
      <c r="N320" s="254"/>
      <c r="O320" s="255"/>
      <c r="P320" s="255"/>
      <c r="Q320" s="255"/>
      <c r="R320" s="255"/>
      <c r="S320" s="255"/>
      <c r="T320" s="255"/>
      <c r="U320" s="255"/>
      <c r="V320" s="255"/>
      <c r="W320" s="255"/>
      <c r="X320" s="255"/>
      <c r="Y320" s="256"/>
      <c r="AT320" s="257" t="s">
        <v>195</v>
      </c>
      <c r="AU320" s="257" t="s">
        <v>88</v>
      </c>
      <c r="AV320" s="13" t="s">
        <v>129</v>
      </c>
      <c r="AW320" s="13" t="s">
        <v>5</v>
      </c>
      <c r="AX320" s="13" t="s">
        <v>86</v>
      </c>
      <c r="AY320" s="257" t="s">
        <v>183</v>
      </c>
    </row>
    <row r="321" s="1" customFormat="1" ht="24" customHeight="1">
      <c r="B321" s="39"/>
      <c r="C321" s="218" t="s">
        <v>468</v>
      </c>
      <c r="D321" s="259" t="s">
        <v>185</v>
      </c>
      <c r="E321" s="219" t="s">
        <v>455</v>
      </c>
      <c r="F321" s="220" t="s">
        <v>456</v>
      </c>
      <c r="G321" s="221" t="s">
        <v>367</v>
      </c>
      <c r="H321" s="222">
        <v>281.19999999999999</v>
      </c>
      <c r="I321" s="223"/>
      <c r="J321" s="223"/>
      <c r="K321" s="224">
        <f>ROUND(P321*H321,2)</f>
        <v>0</v>
      </c>
      <c r="L321" s="220" t="s">
        <v>189</v>
      </c>
      <c r="M321" s="44"/>
      <c r="N321" s="225" t="s">
        <v>20</v>
      </c>
      <c r="O321" s="226" t="s">
        <v>47</v>
      </c>
      <c r="P321" s="227">
        <f>I321+J321</f>
        <v>0</v>
      </c>
      <c r="Q321" s="227">
        <f>ROUND(I321*H321,2)</f>
        <v>0</v>
      </c>
      <c r="R321" s="227">
        <f>ROUND(J321*H321,2)</f>
        <v>0</v>
      </c>
      <c r="S321" s="84"/>
      <c r="T321" s="228">
        <f>S321*H321</f>
        <v>0</v>
      </c>
      <c r="U321" s="228">
        <v>0</v>
      </c>
      <c r="V321" s="228">
        <f>U321*H321</f>
        <v>0</v>
      </c>
      <c r="W321" s="228">
        <v>0</v>
      </c>
      <c r="X321" s="228">
        <f>W321*H321</f>
        <v>0</v>
      </c>
      <c r="Y321" s="229" t="s">
        <v>20</v>
      </c>
      <c r="AR321" s="230" t="s">
        <v>129</v>
      </c>
      <c r="AT321" s="230" t="s">
        <v>185</v>
      </c>
      <c r="AU321" s="230" t="s">
        <v>88</v>
      </c>
      <c r="AY321" s="18" t="s">
        <v>183</v>
      </c>
      <c r="BE321" s="231">
        <f>IF(O321="základní",K321,0)</f>
        <v>0</v>
      </c>
      <c r="BF321" s="231">
        <f>IF(O321="snížená",K321,0)</f>
        <v>0</v>
      </c>
      <c r="BG321" s="231">
        <f>IF(O321="zákl. přenesená",K321,0)</f>
        <v>0</v>
      </c>
      <c r="BH321" s="231">
        <f>IF(O321="sníž. přenesená",K321,0)</f>
        <v>0</v>
      </c>
      <c r="BI321" s="231">
        <f>IF(O321="nulová",K321,0)</f>
        <v>0</v>
      </c>
      <c r="BJ321" s="18" t="s">
        <v>86</v>
      </c>
      <c r="BK321" s="231">
        <f>ROUND(P321*H321,2)</f>
        <v>0</v>
      </c>
      <c r="BL321" s="18" t="s">
        <v>129</v>
      </c>
      <c r="BM321" s="230" t="s">
        <v>457</v>
      </c>
    </row>
    <row r="322" s="1" customFormat="1">
      <c r="B322" s="39"/>
      <c r="C322" s="40"/>
      <c r="D322" s="232" t="s">
        <v>191</v>
      </c>
      <c r="E322" s="40"/>
      <c r="F322" s="233" t="s">
        <v>458</v>
      </c>
      <c r="G322" s="40"/>
      <c r="H322" s="40"/>
      <c r="I322" s="138"/>
      <c r="J322" s="138"/>
      <c r="K322" s="40"/>
      <c r="L322" s="40"/>
      <c r="M322" s="44"/>
      <c r="N322" s="234"/>
      <c r="O322" s="84"/>
      <c r="P322" s="84"/>
      <c r="Q322" s="84"/>
      <c r="R322" s="84"/>
      <c r="S322" s="84"/>
      <c r="T322" s="84"/>
      <c r="U322" s="84"/>
      <c r="V322" s="84"/>
      <c r="W322" s="84"/>
      <c r="X322" s="84"/>
      <c r="Y322" s="85"/>
      <c r="AT322" s="18" t="s">
        <v>191</v>
      </c>
      <c r="AU322" s="18" t="s">
        <v>88</v>
      </c>
    </row>
    <row r="323" s="1" customFormat="1">
      <c r="B323" s="39"/>
      <c r="C323" s="40"/>
      <c r="D323" s="232" t="s">
        <v>193</v>
      </c>
      <c r="E323" s="40"/>
      <c r="F323" s="235" t="s">
        <v>459</v>
      </c>
      <c r="G323" s="40"/>
      <c r="H323" s="40"/>
      <c r="I323" s="138"/>
      <c r="J323" s="138"/>
      <c r="K323" s="40"/>
      <c r="L323" s="40"/>
      <c r="M323" s="44"/>
      <c r="N323" s="234"/>
      <c r="O323" s="84"/>
      <c r="P323" s="84"/>
      <c r="Q323" s="84"/>
      <c r="R323" s="84"/>
      <c r="S323" s="84"/>
      <c r="T323" s="84"/>
      <c r="U323" s="84"/>
      <c r="V323" s="84"/>
      <c r="W323" s="84"/>
      <c r="X323" s="84"/>
      <c r="Y323" s="85"/>
      <c r="AT323" s="18" t="s">
        <v>193</v>
      </c>
      <c r="AU323" s="18" t="s">
        <v>88</v>
      </c>
    </row>
    <row r="324" s="12" customFormat="1">
      <c r="B324" s="236"/>
      <c r="C324" s="237"/>
      <c r="D324" s="232" t="s">
        <v>195</v>
      </c>
      <c r="E324" s="238" t="s">
        <v>20</v>
      </c>
      <c r="F324" s="239" t="s">
        <v>989</v>
      </c>
      <c r="G324" s="237"/>
      <c r="H324" s="240">
        <v>281.19999999999999</v>
      </c>
      <c r="I324" s="241"/>
      <c r="J324" s="241"/>
      <c r="K324" s="237"/>
      <c r="L324" s="237"/>
      <c r="M324" s="242"/>
      <c r="N324" s="243"/>
      <c r="O324" s="244"/>
      <c r="P324" s="244"/>
      <c r="Q324" s="244"/>
      <c r="R324" s="244"/>
      <c r="S324" s="244"/>
      <c r="T324" s="244"/>
      <c r="U324" s="244"/>
      <c r="V324" s="244"/>
      <c r="W324" s="244"/>
      <c r="X324" s="244"/>
      <c r="Y324" s="245"/>
      <c r="AT324" s="246" t="s">
        <v>195</v>
      </c>
      <c r="AU324" s="246" t="s">
        <v>88</v>
      </c>
      <c r="AV324" s="12" t="s">
        <v>88</v>
      </c>
      <c r="AW324" s="12" t="s">
        <v>5</v>
      </c>
      <c r="AX324" s="12" t="s">
        <v>78</v>
      </c>
      <c r="AY324" s="246" t="s">
        <v>183</v>
      </c>
    </row>
    <row r="325" s="13" customFormat="1">
      <c r="B325" s="247"/>
      <c r="C325" s="248"/>
      <c r="D325" s="232" t="s">
        <v>195</v>
      </c>
      <c r="E325" s="249" t="s">
        <v>20</v>
      </c>
      <c r="F325" s="250" t="s">
        <v>197</v>
      </c>
      <c r="G325" s="248"/>
      <c r="H325" s="251">
        <v>281.19999999999999</v>
      </c>
      <c r="I325" s="252"/>
      <c r="J325" s="252"/>
      <c r="K325" s="248"/>
      <c r="L325" s="248"/>
      <c r="M325" s="253"/>
      <c r="N325" s="254"/>
      <c r="O325" s="255"/>
      <c r="P325" s="255"/>
      <c r="Q325" s="255"/>
      <c r="R325" s="255"/>
      <c r="S325" s="255"/>
      <c r="T325" s="255"/>
      <c r="U325" s="255"/>
      <c r="V325" s="255"/>
      <c r="W325" s="255"/>
      <c r="X325" s="255"/>
      <c r="Y325" s="256"/>
      <c r="AT325" s="257" t="s">
        <v>195</v>
      </c>
      <c r="AU325" s="257" t="s">
        <v>88</v>
      </c>
      <c r="AV325" s="13" t="s">
        <v>129</v>
      </c>
      <c r="AW325" s="13" t="s">
        <v>5</v>
      </c>
      <c r="AX325" s="13" t="s">
        <v>86</v>
      </c>
      <c r="AY325" s="257" t="s">
        <v>183</v>
      </c>
    </row>
    <row r="326" s="1" customFormat="1" ht="24" customHeight="1">
      <c r="B326" s="39"/>
      <c r="C326" s="218" t="s">
        <v>497</v>
      </c>
      <c r="D326" s="259" t="s">
        <v>185</v>
      </c>
      <c r="E326" s="219" t="s">
        <v>462</v>
      </c>
      <c r="F326" s="220" t="s">
        <v>463</v>
      </c>
      <c r="G326" s="221" t="s">
        <v>367</v>
      </c>
      <c r="H326" s="222">
        <v>60.700000000000003</v>
      </c>
      <c r="I326" s="223"/>
      <c r="J326" s="223"/>
      <c r="K326" s="224">
        <f>ROUND(P326*H326,2)</f>
        <v>0</v>
      </c>
      <c r="L326" s="220" t="s">
        <v>189</v>
      </c>
      <c r="M326" s="44"/>
      <c r="N326" s="225" t="s">
        <v>20</v>
      </c>
      <c r="O326" s="226" t="s">
        <v>47</v>
      </c>
      <c r="P326" s="227">
        <f>I326+J326</f>
        <v>0</v>
      </c>
      <c r="Q326" s="227">
        <f>ROUND(I326*H326,2)</f>
        <v>0</v>
      </c>
      <c r="R326" s="227">
        <f>ROUND(J326*H326,2)</f>
        <v>0</v>
      </c>
      <c r="S326" s="84"/>
      <c r="T326" s="228">
        <f>S326*H326</f>
        <v>0</v>
      </c>
      <c r="U326" s="228">
        <v>0</v>
      </c>
      <c r="V326" s="228">
        <f>U326*H326</f>
        <v>0</v>
      </c>
      <c r="W326" s="228">
        <v>0</v>
      </c>
      <c r="X326" s="228">
        <f>W326*H326</f>
        <v>0</v>
      </c>
      <c r="Y326" s="229" t="s">
        <v>20</v>
      </c>
      <c r="AR326" s="230" t="s">
        <v>129</v>
      </c>
      <c r="AT326" s="230" t="s">
        <v>185</v>
      </c>
      <c r="AU326" s="230" t="s">
        <v>88</v>
      </c>
      <c r="AY326" s="18" t="s">
        <v>183</v>
      </c>
      <c r="BE326" s="231">
        <f>IF(O326="základní",K326,0)</f>
        <v>0</v>
      </c>
      <c r="BF326" s="231">
        <f>IF(O326="snížená",K326,0)</f>
        <v>0</v>
      </c>
      <c r="BG326" s="231">
        <f>IF(O326="zákl. přenesená",K326,0)</f>
        <v>0</v>
      </c>
      <c r="BH326" s="231">
        <f>IF(O326="sníž. přenesená",K326,0)</f>
        <v>0</v>
      </c>
      <c r="BI326" s="231">
        <f>IF(O326="nulová",K326,0)</f>
        <v>0</v>
      </c>
      <c r="BJ326" s="18" t="s">
        <v>86</v>
      </c>
      <c r="BK326" s="231">
        <f>ROUND(P326*H326,2)</f>
        <v>0</v>
      </c>
      <c r="BL326" s="18" t="s">
        <v>129</v>
      </c>
      <c r="BM326" s="230" t="s">
        <v>464</v>
      </c>
    </row>
    <row r="327" s="1" customFormat="1">
      <c r="B327" s="39"/>
      <c r="C327" s="40"/>
      <c r="D327" s="232" t="s">
        <v>191</v>
      </c>
      <c r="E327" s="40"/>
      <c r="F327" s="233" t="s">
        <v>465</v>
      </c>
      <c r="G327" s="40"/>
      <c r="H327" s="40"/>
      <c r="I327" s="138"/>
      <c r="J327" s="138"/>
      <c r="K327" s="40"/>
      <c r="L327" s="40"/>
      <c r="M327" s="44"/>
      <c r="N327" s="234"/>
      <c r="O327" s="84"/>
      <c r="P327" s="84"/>
      <c r="Q327" s="84"/>
      <c r="R327" s="84"/>
      <c r="S327" s="84"/>
      <c r="T327" s="84"/>
      <c r="U327" s="84"/>
      <c r="V327" s="84"/>
      <c r="W327" s="84"/>
      <c r="X327" s="84"/>
      <c r="Y327" s="85"/>
      <c r="AT327" s="18" t="s">
        <v>191</v>
      </c>
      <c r="AU327" s="18" t="s">
        <v>88</v>
      </c>
    </row>
    <row r="328" s="1" customFormat="1">
      <c r="B328" s="39"/>
      <c r="C328" s="40"/>
      <c r="D328" s="232" t="s">
        <v>193</v>
      </c>
      <c r="E328" s="40"/>
      <c r="F328" s="235" t="s">
        <v>459</v>
      </c>
      <c r="G328" s="40"/>
      <c r="H328" s="40"/>
      <c r="I328" s="138"/>
      <c r="J328" s="138"/>
      <c r="K328" s="40"/>
      <c r="L328" s="40"/>
      <c r="M328" s="44"/>
      <c r="N328" s="234"/>
      <c r="O328" s="84"/>
      <c r="P328" s="84"/>
      <c r="Q328" s="84"/>
      <c r="R328" s="84"/>
      <c r="S328" s="84"/>
      <c r="T328" s="84"/>
      <c r="U328" s="84"/>
      <c r="V328" s="84"/>
      <c r="W328" s="84"/>
      <c r="X328" s="84"/>
      <c r="Y328" s="85"/>
      <c r="AT328" s="18" t="s">
        <v>193</v>
      </c>
      <c r="AU328" s="18" t="s">
        <v>88</v>
      </c>
    </row>
    <row r="329" s="12" customFormat="1">
      <c r="B329" s="236"/>
      <c r="C329" s="237"/>
      <c r="D329" s="232" t="s">
        <v>195</v>
      </c>
      <c r="E329" s="238" t="s">
        <v>20</v>
      </c>
      <c r="F329" s="239" t="s">
        <v>990</v>
      </c>
      <c r="G329" s="237"/>
      <c r="H329" s="240">
        <v>60.700000000000003</v>
      </c>
      <c r="I329" s="241"/>
      <c r="J329" s="241"/>
      <c r="K329" s="237"/>
      <c r="L329" s="237"/>
      <c r="M329" s="242"/>
      <c r="N329" s="243"/>
      <c r="O329" s="244"/>
      <c r="P329" s="244"/>
      <c r="Q329" s="244"/>
      <c r="R329" s="244"/>
      <c r="S329" s="244"/>
      <c r="T329" s="244"/>
      <c r="U329" s="244"/>
      <c r="V329" s="244"/>
      <c r="W329" s="244"/>
      <c r="X329" s="244"/>
      <c r="Y329" s="245"/>
      <c r="AT329" s="246" t="s">
        <v>195</v>
      </c>
      <c r="AU329" s="246" t="s">
        <v>88</v>
      </c>
      <c r="AV329" s="12" t="s">
        <v>88</v>
      </c>
      <c r="AW329" s="12" t="s">
        <v>5</v>
      </c>
      <c r="AX329" s="12" t="s">
        <v>78</v>
      </c>
      <c r="AY329" s="246" t="s">
        <v>183</v>
      </c>
    </row>
    <row r="330" s="13" customFormat="1">
      <c r="B330" s="247"/>
      <c r="C330" s="248"/>
      <c r="D330" s="232" t="s">
        <v>195</v>
      </c>
      <c r="E330" s="249" t="s">
        <v>140</v>
      </c>
      <c r="F330" s="250" t="s">
        <v>197</v>
      </c>
      <c r="G330" s="248"/>
      <c r="H330" s="251">
        <v>60.700000000000003</v>
      </c>
      <c r="I330" s="252"/>
      <c r="J330" s="252"/>
      <c r="K330" s="248"/>
      <c r="L330" s="248"/>
      <c r="M330" s="253"/>
      <c r="N330" s="254"/>
      <c r="O330" s="255"/>
      <c r="P330" s="255"/>
      <c r="Q330" s="255"/>
      <c r="R330" s="255"/>
      <c r="S330" s="255"/>
      <c r="T330" s="255"/>
      <c r="U330" s="255"/>
      <c r="V330" s="255"/>
      <c r="W330" s="255"/>
      <c r="X330" s="255"/>
      <c r="Y330" s="256"/>
      <c r="AT330" s="257" t="s">
        <v>195</v>
      </c>
      <c r="AU330" s="257" t="s">
        <v>88</v>
      </c>
      <c r="AV330" s="13" t="s">
        <v>129</v>
      </c>
      <c r="AW330" s="13" t="s">
        <v>5</v>
      </c>
      <c r="AX330" s="13" t="s">
        <v>86</v>
      </c>
      <c r="AY330" s="257" t="s">
        <v>183</v>
      </c>
    </row>
    <row r="331" s="11" customFormat="1" ht="22.8" customHeight="1">
      <c r="B331" s="201"/>
      <c r="C331" s="202"/>
      <c r="D331" s="203" t="s">
        <v>77</v>
      </c>
      <c r="E331" s="216" t="s">
        <v>129</v>
      </c>
      <c r="F331" s="216" t="s">
        <v>467</v>
      </c>
      <c r="G331" s="202"/>
      <c r="H331" s="202"/>
      <c r="I331" s="205"/>
      <c r="J331" s="205"/>
      <c r="K331" s="217">
        <f>BK331</f>
        <v>0</v>
      </c>
      <c r="L331" s="202"/>
      <c r="M331" s="207"/>
      <c r="N331" s="208"/>
      <c r="O331" s="209"/>
      <c r="P331" s="209"/>
      <c r="Q331" s="210">
        <f>SUM(Q332:Q377)</f>
        <v>0</v>
      </c>
      <c r="R331" s="210">
        <f>SUM(R332:R377)</f>
        <v>0</v>
      </c>
      <c r="S331" s="209"/>
      <c r="T331" s="211">
        <f>SUM(T332:T377)</f>
        <v>0</v>
      </c>
      <c r="U331" s="209"/>
      <c r="V331" s="211">
        <f>SUM(V332:V377)</f>
        <v>204.38880000000003</v>
      </c>
      <c r="W331" s="209"/>
      <c r="X331" s="211">
        <f>SUM(X332:X377)</f>
        <v>0</v>
      </c>
      <c r="Y331" s="212"/>
      <c r="AR331" s="213" t="s">
        <v>86</v>
      </c>
      <c r="AT331" s="214" t="s">
        <v>77</v>
      </c>
      <c r="AU331" s="214" t="s">
        <v>86</v>
      </c>
      <c r="AY331" s="213" t="s">
        <v>183</v>
      </c>
      <c r="BK331" s="215">
        <f>SUM(BK332:BK377)</f>
        <v>0</v>
      </c>
    </row>
    <row r="332" s="1" customFormat="1" ht="24" customHeight="1">
      <c r="B332" s="39"/>
      <c r="C332" s="218" t="s">
        <v>514</v>
      </c>
      <c r="D332" s="294" t="s">
        <v>185</v>
      </c>
      <c r="E332" s="219" t="s">
        <v>469</v>
      </c>
      <c r="F332" s="220" t="s">
        <v>470</v>
      </c>
      <c r="G332" s="221" t="s">
        <v>224</v>
      </c>
      <c r="H332" s="222">
        <v>75.780000000000001</v>
      </c>
      <c r="I332" s="223"/>
      <c r="J332" s="223"/>
      <c r="K332" s="224">
        <f>ROUND(P332*H332,2)</f>
        <v>0</v>
      </c>
      <c r="L332" s="220" t="s">
        <v>189</v>
      </c>
      <c r="M332" s="44"/>
      <c r="N332" s="225" t="s">
        <v>20</v>
      </c>
      <c r="O332" s="226" t="s">
        <v>47</v>
      </c>
      <c r="P332" s="227">
        <f>I332+J332</f>
        <v>0</v>
      </c>
      <c r="Q332" s="227">
        <f>ROUND(I332*H332,2)</f>
        <v>0</v>
      </c>
      <c r="R332" s="227">
        <f>ROUND(J332*H332,2)</f>
        <v>0</v>
      </c>
      <c r="S332" s="84"/>
      <c r="T332" s="228">
        <f>S332*H332</f>
        <v>0</v>
      </c>
      <c r="U332" s="228">
        <v>1.8480000000000001</v>
      </c>
      <c r="V332" s="228">
        <f>U332*H332</f>
        <v>140.04144000000002</v>
      </c>
      <c r="W332" s="228">
        <v>0</v>
      </c>
      <c r="X332" s="228">
        <f>W332*H332</f>
        <v>0</v>
      </c>
      <c r="Y332" s="229" t="s">
        <v>20</v>
      </c>
      <c r="AR332" s="230" t="s">
        <v>129</v>
      </c>
      <c r="AT332" s="230" t="s">
        <v>185</v>
      </c>
      <c r="AU332" s="230" t="s">
        <v>88</v>
      </c>
      <c r="AY332" s="18" t="s">
        <v>183</v>
      </c>
      <c r="BE332" s="231">
        <f>IF(O332="základní",K332,0)</f>
        <v>0</v>
      </c>
      <c r="BF332" s="231">
        <f>IF(O332="snížená",K332,0)</f>
        <v>0</v>
      </c>
      <c r="BG332" s="231">
        <f>IF(O332="zákl. přenesená",K332,0)</f>
        <v>0</v>
      </c>
      <c r="BH332" s="231">
        <f>IF(O332="sníž. přenesená",K332,0)</f>
        <v>0</v>
      </c>
      <c r="BI332" s="231">
        <f>IF(O332="nulová",K332,0)</f>
        <v>0</v>
      </c>
      <c r="BJ332" s="18" t="s">
        <v>86</v>
      </c>
      <c r="BK332" s="231">
        <f>ROUND(P332*H332,2)</f>
        <v>0</v>
      </c>
      <c r="BL332" s="18" t="s">
        <v>129</v>
      </c>
      <c r="BM332" s="230" t="s">
        <v>471</v>
      </c>
    </row>
    <row r="333" s="1" customFormat="1">
      <c r="B333" s="39"/>
      <c r="C333" s="40"/>
      <c r="D333" s="232" t="s">
        <v>191</v>
      </c>
      <c r="E333" s="40"/>
      <c r="F333" s="233" t="s">
        <v>472</v>
      </c>
      <c r="G333" s="40"/>
      <c r="H333" s="40"/>
      <c r="I333" s="138"/>
      <c r="J333" s="138"/>
      <c r="K333" s="40"/>
      <c r="L333" s="40"/>
      <c r="M333" s="44"/>
      <c r="N333" s="234"/>
      <c r="O333" s="84"/>
      <c r="P333" s="84"/>
      <c r="Q333" s="84"/>
      <c r="R333" s="84"/>
      <c r="S333" s="84"/>
      <c r="T333" s="84"/>
      <c r="U333" s="84"/>
      <c r="V333" s="84"/>
      <c r="W333" s="84"/>
      <c r="X333" s="84"/>
      <c r="Y333" s="85"/>
      <c r="AT333" s="18" t="s">
        <v>191</v>
      </c>
      <c r="AU333" s="18" t="s">
        <v>88</v>
      </c>
    </row>
    <row r="334" s="1" customFormat="1">
      <c r="B334" s="39"/>
      <c r="C334" s="40"/>
      <c r="D334" s="232" t="s">
        <v>193</v>
      </c>
      <c r="E334" s="40"/>
      <c r="F334" s="235" t="s">
        <v>473</v>
      </c>
      <c r="G334" s="40"/>
      <c r="H334" s="40"/>
      <c r="I334" s="138"/>
      <c r="J334" s="138"/>
      <c r="K334" s="40"/>
      <c r="L334" s="40"/>
      <c r="M334" s="44"/>
      <c r="N334" s="234"/>
      <c r="O334" s="84"/>
      <c r="P334" s="84"/>
      <c r="Q334" s="84"/>
      <c r="R334" s="84"/>
      <c r="S334" s="84"/>
      <c r="T334" s="84"/>
      <c r="U334" s="84"/>
      <c r="V334" s="84"/>
      <c r="W334" s="84"/>
      <c r="X334" s="84"/>
      <c r="Y334" s="85"/>
      <c r="AT334" s="18" t="s">
        <v>193</v>
      </c>
      <c r="AU334" s="18" t="s">
        <v>88</v>
      </c>
    </row>
    <row r="335" s="14" customFormat="1">
      <c r="B335" s="261"/>
      <c r="C335" s="262"/>
      <c r="D335" s="232" t="s">
        <v>195</v>
      </c>
      <c r="E335" s="263" t="s">
        <v>20</v>
      </c>
      <c r="F335" s="264" t="s">
        <v>474</v>
      </c>
      <c r="G335" s="262"/>
      <c r="H335" s="263" t="s">
        <v>20</v>
      </c>
      <c r="I335" s="265"/>
      <c r="J335" s="265"/>
      <c r="K335" s="262"/>
      <c r="L335" s="262"/>
      <c r="M335" s="266"/>
      <c r="N335" s="267"/>
      <c r="O335" s="268"/>
      <c r="P335" s="268"/>
      <c r="Q335" s="268"/>
      <c r="R335" s="268"/>
      <c r="S335" s="268"/>
      <c r="T335" s="268"/>
      <c r="U335" s="268"/>
      <c r="V335" s="268"/>
      <c r="W335" s="268"/>
      <c r="X335" s="268"/>
      <c r="Y335" s="269"/>
      <c r="AT335" s="270" t="s">
        <v>195</v>
      </c>
      <c r="AU335" s="270" t="s">
        <v>88</v>
      </c>
      <c r="AV335" s="14" t="s">
        <v>86</v>
      </c>
      <c r="AW335" s="14" t="s">
        <v>5</v>
      </c>
      <c r="AX335" s="14" t="s">
        <v>78</v>
      </c>
      <c r="AY335" s="270" t="s">
        <v>183</v>
      </c>
    </row>
    <row r="336" s="12" customFormat="1">
      <c r="B336" s="236"/>
      <c r="C336" s="237"/>
      <c r="D336" s="232" t="s">
        <v>195</v>
      </c>
      <c r="E336" s="238" t="s">
        <v>20</v>
      </c>
      <c r="F336" s="239" t="s">
        <v>991</v>
      </c>
      <c r="G336" s="237"/>
      <c r="H336" s="240">
        <v>1.3799999999999999</v>
      </c>
      <c r="I336" s="241"/>
      <c r="J336" s="241"/>
      <c r="K336" s="237"/>
      <c r="L336" s="237"/>
      <c r="M336" s="242"/>
      <c r="N336" s="243"/>
      <c r="O336" s="244"/>
      <c r="P336" s="244"/>
      <c r="Q336" s="244"/>
      <c r="R336" s="244"/>
      <c r="S336" s="244"/>
      <c r="T336" s="244"/>
      <c r="U336" s="244"/>
      <c r="V336" s="244"/>
      <c r="W336" s="244"/>
      <c r="X336" s="244"/>
      <c r="Y336" s="245"/>
      <c r="AT336" s="246" t="s">
        <v>195</v>
      </c>
      <c r="AU336" s="246" t="s">
        <v>88</v>
      </c>
      <c r="AV336" s="12" t="s">
        <v>88</v>
      </c>
      <c r="AW336" s="12" t="s">
        <v>5</v>
      </c>
      <c r="AX336" s="12" t="s">
        <v>78</v>
      </c>
      <c r="AY336" s="246" t="s">
        <v>183</v>
      </c>
    </row>
    <row r="337" s="12" customFormat="1">
      <c r="B337" s="236"/>
      <c r="C337" s="237"/>
      <c r="D337" s="232" t="s">
        <v>195</v>
      </c>
      <c r="E337" s="238" t="s">
        <v>20</v>
      </c>
      <c r="F337" s="239" t="s">
        <v>992</v>
      </c>
      <c r="G337" s="237"/>
      <c r="H337" s="240">
        <v>28.32</v>
      </c>
      <c r="I337" s="241"/>
      <c r="J337" s="241"/>
      <c r="K337" s="237"/>
      <c r="L337" s="237"/>
      <c r="M337" s="242"/>
      <c r="N337" s="243"/>
      <c r="O337" s="244"/>
      <c r="P337" s="244"/>
      <c r="Q337" s="244"/>
      <c r="R337" s="244"/>
      <c r="S337" s="244"/>
      <c r="T337" s="244"/>
      <c r="U337" s="244"/>
      <c r="V337" s="244"/>
      <c r="W337" s="244"/>
      <c r="X337" s="244"/>
      <c r="Y337" s="245"/>
      <c r="AT337" s="246" t="s">
        <v>195</v>
      </c>
      <c r="AU337" s="246" t="s">
        <v>88</v>
      </c>
      <c r="AV337" s="12" t="s">
        <v>88</v>
      </c>
      <c r="AW337" s="12" t="s">
        <v>5</v>
      </c>
      <c r="AX337" s="12" t="s">
        <v>78</v>
      </c>
      <c r="AY337" s="246" t="s">
        <v>183</v>
      </c>
    </row>
    <row r="338" s="12" customFormat="1">
      <c r="B338" s="236"/>
      <c r="C338" s="237"/>
      <c r="D338" s="232" t="s">
        <v>195</v>
      </c>
      <c r="E338" s="238" t="s">
        <v>20</v>
      </c>
      <c r="F338" s="239" t="s">
        <v>993</v>
      </c>
      <c r="G338" s="237"/>
      <c r="H338" s="240">
        <v>4.5</v>
      </c>
      <c r="I338" s="241"/>
      <c r="J338" s="241"/>
      <c r="K338" s="237"/>
      <c r="L338" s="237"/>
      <c r="M338" s="242"/>
      <c r="N338" s="243"/>
      <c r="O338" s="244"/>
      <c r="P338" s="244"/>
      <c r="Q338" s="244"/>
      <c r="R338" s="244"/>
      <c r="S338" s="244"/>
      <c r="T338" s="244"/>
      <c r="U338" s="244"/>
      <c r="V338" s="244"/>
      <c r="W338" s="244"/>
      <c r="X338" s="244"/>
      <c r="Y338" s="245"/>
      <c r="AT338" s="246" t="s">
        <v>195</v>
      </c>
      <c r="AU338" s="246" t="s">
        <v>88</v>
      </c>
      <c r="AV338" s="12" t="s">
        <v>88</v>
      </c>
      <c r="AW338" s="12" t="s">
        <v>5</v>
      </c>
      <c r="AX338" s="12" t="s">
        <v>78</v>
      </c>
      <c r="AY338" s="246" t="s">
        <v>183</v>
      </c>
    </row>
    <row r="339" s="12" customFormat="1">
      <c r="B339" s="236"/>
      <c r="C339" s="237"/>
      <c r="D339" s="232" t="s">
        <v>195</v>
      </c>
      <c r="E339" s="238" t="s">
        <v>20</v>
      </c>
      <c r="F339" s="239" t="s">
        <v>994</v>
      </c>
      <c r="G339" s="237"/>
      <c r="H339" s="240">
        <v>1.5600000000000001</v>
      </c>
      <c r="I339" s="241"/>
      <c r="J339" s="241"/>
      <c r="K339" s="237"/>
      <c r="L339" s="237"/>
      <c r="M339" s="242"/>
      <c r="N339" s="243"/>
      <c r="O339" s="244"/>
      <c r="P339" s="244"/>
      <c r="Q339" s="244"/>
      <c r="R339" s="244"/>
      <c r="S339" s="244"/>
      <c r="T339" s="244"/>
      <c r="U339" s="244"/>
      <c r="V339" s="244"/>
      <c r="W339" s="244"/>
      <c r="X339" s="244"/>
      <c r="Y339" s="245"/>
      <c r="AT339" s="246" t="s">
        <v>195</v>
      </c>
      <c r="AU339" s="246" t="s">
        <v>88</v>
      </c>
      <c r="AV339" s="12" t="s">
        <v>88</v>
      </c>
      <c r="AW339" s="12" t="s">
        <v>5</v>
      </c>
      <c r="AX339" s="12" t="s">
        <v>78</v>
      </c>
      <c r="AY339" s="246" t="s">
        <v>183</v>
      </c>
    </row>
    <row r="340" s="12" customFormat="1">
      <c r="B340" s="236"/>
      <c r="C340" s="237"/>
      <c r="D340" s="232" t="s">
        <v>195</v>
      </c>
      <c r="E340" s="238" t="s">
        <v>20</v>
      </c>
      <c r="F340" s="239" t="s">
        <v>995</v>
      </c>
      <c r="G340" s="237"/>
      <c r="H340" s="240">
        <v>6.2000000000000002</v>
      </c>
      <c r="I340" s="241"/>
      <c r="J340" s="241"/>
      <c r="K340" s="237"/>
      <c r="L340" s="237"/>
      <c r="M340" s="242"/>
      <c r="N340" s="243"/>
      <c r="O340" s="244"/>
      <c r="P340" s="244"/>
      <c r="Q340" s="244"/>
      <c r="R340" s="244"/>
      <c r="S340" s="244"/>
      <c r="T340" s="244"/>
      <c r="U340" s="244"/>
      <c r="V340" s="244"/>
      <c r="W340" s="244"/>
      <c r="X340" s="244"/>
      <c r="Y340" s="245"/>
      <c r="AT340" s="246" t="s">
        <v>195</v>
      </c>
      <c r="AU340" s="246" t="s">
        <v>88</v>
      </c>
      <c r="AV340" s="12" t="s">
        <v>88</v>
      </c>
      <c r="AW340" s="12" t="s">
        <v>5</v>
      </c>
      <c r="AX340" s="12" t="s">
        <v>78</v>
      </c>
      <c r="AY340" s="246" t="s">
        <v>183</v>
      </c>
    </row>
    <row r="341" s="12" customFormat="1">
      <c r="B341" s="236"/>
      <c r="C341" s="237"/>
      <c r="D341" s="232" t="s">
        <v>195</v>
      </c>
      <c r="E341" s="238" t="s">
        <v>20</v>
      </c>
      <c r="F341" s="239" t="s">
        <v>996</v>
      </c>
      <c r="G341" s="237"/>
      <c r="H341" s="240">
        <v>28.600000000000001</v>
      </c>
      <c r="I341" s="241"/>
      <c r="J341" s="241"/>
      <c r="K341" s="237"/>
      <c r="L341" s="237"/>
      <c r="M341" s="242"/>
      <c r="N341" s="243"/>
      <c r="O341" s="244"/>
      <c r="P341" s="244"/>
      <c r="Q341" s="244"/>
      <c r="R341" s="244"/>
      <c r="S341" s="244"/>
      <c r="T341" s="244"/>
      <c r="U341" s="244"/>
      <c r="V341" s="244"/>
      <c r="W341" s="244"/>
      <c r="X341" s="244"/>
      <c r="Y341" s="245"/>
      <c r="AT341" s="246" t="s">
        <v>195</v>
      </c>
      <c r="AU341" s="246" t="s">
        <v>88</v>
      </c>
      <c r="AV341" s="12" t="s">
        <v>88</v>
      </c>
      <c r="AW341" s="12" t="s">
        <v>5</v>
      </c>
      <c r="AX341" s="12" t="s">
        <v>78</v>
      </c>
      <c r="AY341" s="246" t="s">
        <v>183</v>
      </c>
    </row>
    <row r="342" s="12" customFormat="1">
      <c r="B342" s="236"/>
      <c r="C342" s="237"/>
      <c r="D342" s="232" t="s">
        <v>195</v>
      </c>
      <c r="E342" s="238" t="s">
        <v>20</v>
      </c>
      <c r="F342" s="239" t="s">
        <v>997</v>
      </c>
      <c r="G342" s="237"/>
      <c r="H342" s="240">
        <v>6.7199999999999998</v>
      </c>
      <c r="I342" s="241"/>
      <c r="J342" s="241"/>
      <c r="K342" s="237"/>
      <c r="L342" s="237"/>
      <c r="M342" s="242"/>
      <c r="N342" s="243"/>
      <c r="O342" s="244"/>
      <c r="P342" s="244"/>
      <c r="Q342" s="244"/>
      <c r="R342" s="244"/>
      <c r="S342" s="244"/>
      <c r="T342" s="244"/>
      <c r="U342" s="244"/>
      <c r="V342" s="244"/>
      <c r="W342" s="244"/>
      <c r="X342" s="244"/>
      <c r="Y342" s="245"/>
      <c r="AT342" s="246" t="s">
        <v>195</v>
      </c>
      <c r="AU342" s="246" t="s">
        <v>88</v>
      </c>
      <c r="AV342" s="12" t="s">
        <v>88</v>
      </c>
      <c r="AW342" s="12" t="s">
        <v>5</v>
      </c>
      <c r="AX342" s="12" t="s">
        <v>78</v>
      </c>
      <c r="AY342" s="246" t="s">
        <v>183</v>
      </c>
    </row>
    <row r="343" s="15" customFormat="1">
      <c r="B343" s="271"/>
      <c r="C343" s="272"/>
      <c r="D343" s="232" t="s">
        <v>195</v>
      </c>
      <c r="E343" s="273" t="s">
        <v>20</v>
      </c>
      <c r="F343" s="274" t="s">
        <v>286</v>
      </c>
      <c r="G343" s="272"/>
      <c r="H343" s="275">
        <v>77.280000000000001</v>
      </c>
      <c r="I343" s="276"/>
      <c r="J343" s="276"/>
      <c r="K343" s="272"/>
      <c r="L343" s="272"/>
      <c r="M343" s="277"/>
      <c r="N343" s="278"/>
      <c r="O343" s="279"/>
      <c r="P343" s="279"/>
      <c r="Q343" s="279"/>
      <c r="R343" s="279"/>
      <c r="S343" s="279"/>
      <c r="T343" s="279"/>
      <c r="U343" s="279"/>
      <c r="V343" s="279"/>
      <c r="W343" s="279"/>
      <c r="X343" s="279"/>
      <c r="Y343" s="280"/>
      <c r="AT343" s="281" t="s">
        <v>195</v>
      </c>
      <c r="AU343" s="281" t="s">
        <v>88</v>
      </c>
      <c r="AV343" s="15" t="s">
        <v>205</v>
      </c>
      <c r="AW343" s="15" t="s">
        <v>5</v>
      </c>
      <c r="AX343" s="15" t="s">
        <v>78</v>
      </c>
      <c r="AY343" s="281" t="s">
        <v>183</v>
      </c>
    </row>
    <row r="344" s="14" customFormat="1">
      <c r="B344" s="261"/>
      <c r="C344" s="262"/>
      <c r="D344" s="232" t="s">
        <v>195</v>
      </c>
      <c r="E344" s="263" t="s">
        <v>20</v>
      </c>
      <c r="F344" s="264" t="s">
        <v>484</v>
      </c>
      <c r="G344" s="262"/>
      <c r="H344" s="263" t="s">
        <v>20</v>
      </c>
      <c r="I344" s="265"/>
      <c r="J344" s="265"/>
      <c r="K344" s="262"/>
      <c r="L344" s="262"/>
      <c r="M344" s="266"/>
      <c r="N344" s="267"/>
      <c r="O344" s="268"/>
      <c r="P344" s="268"/>
      <c r="Q344" s="268"/>
      <c r="R344" s="268"/>
      <c r="S344" s="268"/>
      <c r="T344" s="268"/>
      <c r="U344" s="268"/>
      <c r="V344" s="268"/>
      <c r="W344" s="268"/>
      <c r="X344" s="268"/>
      <c r="Y344" s="269"/>
      <c r="AT344" s="270" t="s">
        <v>195</v>
      </c>
      <c r="AU344" s="270" t="s">
        <v>88</v>
      </c>
      <c r="AV344" s="14" t="s">
        <v>86</v>
      </c>
      <c r="AW344" s="14" t="s">
        <v>5</v>
      </c>
      <c r="AX344" s="14" t="s">
        <v>78</v>
      </c>
      <c r="AY344" s="270" t="s">
        <v>183</v>
      </c>
    </row>
    <row r="345" s="12" customFormat="1">
      <c r="B345" s="236"/>
      <c r="C345" s="237"/>
      <c r="D345" s="232" t="s">
        <v>195</v>
      </c>
      <c r="E345" s="238" t="s">
        <v>20</v>
      </c>
      <c r="F345" s="239" t="s">
        <v>998</v>
      </c>
      <c r="G345" s="237"/>
      <c r="H345" s="240">
        <v>1.0800000000000001</v>
      </c>
      <c r="I345" s="241"/>
      <c r="J345" s="241"/>
      <c r="K345" s="237"/>
      <c r="L345" s="237"/>
      <c r="M345" s="242"/>
      <c r="N345" s="243"/>
      <c r="O345" s="244"/>
      <c r="P345" s="244"/>
      <c r="Q345" s="244"/>
      <c r="R345" s="244"/>
      <c r="S345" s="244"/>
      <c r="T345" s="244"/>
      <c r="U345" s="244"/>
      <c r="V345" s="244"/>
      <c r="W345" s="244"/>
      <c r="X345" s="244"/>
      <c r="Y345" s="245"/>
      <c r="AT345" s="246" t="s">
        <v>195</v>
      </c>
      <c r="AU345" s="246" t="s">
        <v>88</v>
      </c>
      <c r="AV345" s="12" t="s">
        <v>88</v>
      </c>
      <c r="AW345" s="12" t="s">
        <v>5</v>
      </c>
      <c r="AX345" s="12" t="s">
        <v>78</v>
      </c>
      <c r="AY345" s="246" t="s">
        <v>183</v>
      </c>
    </row>
    <row r="346" s="12" customFormat="1">
      <c r="B346" s="236"/>
      <c r="C346" s="237"/>
      <c r="D346" s="232" t="s">
        <v>195</v>
      </c>
      <c r="E346" s="238" t="s">
        <v>20</v>
      </c>
      <c r="F346" s="239" t="s">
        <v>999</v>
      </c>
      <c r="G346" s="237"/>
      <c r="H346" s="240">
        <v>10.619999999999999</v>
      </c>
      <c r="I346" s="241"/>
      <c r="J346" s="241"/>
      <c r="K346" s="237"/>
      <c r="L346" s="237"/>
      <c r="M346" s="242"/>
      <c r="N346" s="243"/>
      <c r="O346" s="244"/>
      <c r="P346" s="244"/>
      <c r="Q346" s="244"/>
      <c r="R346" s="244"/>
      <c r="S346" s="244"/>
      <c r="T346" s="244"/>
      <c r="U346" s="244"/>
      <c r="V346" s="244"/>
      <c r="W346" s="244"/>
      <c r="X346" s="244"/>
      <c r="Y346" s="245"/>
      <c r="AT346" s="246" t="s">
        <v>195</v>
      </c>
      <c r="AU346" s="246" t="s">
        <v>88</v>
      </c>
      <c r="AV346" s="12" t="s">
        <v>88</v>
      </c>
      <c r="AW346" s="12" t="s">
        <v>5</v>
      </c>
      <c r="AX346" s="12" t="s">
        <v>78</v>
      </c>
      <c r="AY346" s="246" t="s">
        <v>183</v>
      </c>
    </row>
    <row r="347" s="12" customFormat="1">
      <c r="B347" s="236"/>
      <c r="C347" s="237"/>
      <c r="D347" s="232" t="s">
        <v>195</v>
      </c>
      <c r="E347" s="238" t="s">
        <v>20</v>
      </c>
      <c r="F347" s="239" t="s">
        <v>1000</v>
      </c>
      <c r="G347" s="237"/>
      <c r="H347" s="240">
        <v>1.8</v>
      </c>
      <c r="I347" s="241"/>
      <c r="J347" s="241"/>
      <c r="K347" s="237"/>
      <c r="L347" s="237"/>
      <c r="M347" s="242"/>
      <c r="N347" s="243"/>
      <c r="O347" s="244"/>
      <c r="P347" s="244"/>
      <c r="Q347" s="244"/>
      <c r="R347" s="244"/>
      <c r="S347" s="244"/>
      <c r="T347" s="244"/>
      <c r="U347" s="244"/>
      <c r="V347" s="244"/>
      <c r="W347" s="244"/>
      <c r="X347" s="244"/>
      <c r="Y347" s="245"/>
      <c r="AT347" s="246" t="s">
        <v>195</v>
      </c>
      <c r="AU347" s="246" t="s">
        <v>88</v>
      </c>
      <c r="AV347" s="12" t="s">
        <v>88</v>
      </c>
      <c r="AW347" s="12" t="s">
        <v>5</v>
      </c>
      <c r="AX347" s="12" t="s">
        <v>78</v>
      </c>
      <c r="AY347" s="246" t="s">
        <v>183</v>
      </c>
    </row>
    <row r="348" s="12" customFormat="1">
      <c r="B348" s="236"/>
      <c r="C348" s="237"/>
      <c r="D348" s="232" t="s">
        <v>195</v>
      </c>
      <c r="E348" s="238" t="s">
        <v>20</v>
      </c>
      <c r="F348" s="239" t="s">
        <v>1001</v>
      </c>
      <c r="G348" s="237"/>
      <c r="H348" s="240">
        <v>1.0800000000000001</v>
      </c>
      <c r="I348" s="241"/>
      <c r="J348" s="241"/>
      <c r="K348" s="237"/>
      <c r="L348" s="237"/>
      <c r="M348" s="242"/>
      <c r="N348" s="243"/>
      <c r="O348" s="244"/>
      <c r="P348" s="244"/>
      <c r="Q348" s="244"/>
      <c r="R348" s="244"/>
      <c r="S348" s="244"/>
      <c r="T348" s="244"/>
      <c r="U348" s="244"/>
      <c r="V348" s="244"/>
      <c r="W348" s="244"/>
      <c r="X348" s="244"/>
      <c r="Y348" s="245"/>
      <c r="AT348" s="246" t="s">
        <v>195</v>
      </c>
      <c r="AU348" s="246" t="s">
        <v>88</v>
      </c>
      <c r="AV348" s="12" t="s">
        <v>88</v>
      </c>
      <c r="AW348" s="12" t="s">
        <v>5</v>
      </c>
      <c r="AX348" s="12" t="s">
        <v>78</v>
      </c>
      <c r="AY348" s="246" t="s">
        <v>183</v>
      </c>
    </row>
    <row r="349" s="12" customFormat="1">
      <c r="B349" s="236"/>
      <c r="C349" s="237"/>
      <c r="D349" s="232" t="s">
        <v>195</v>
      </c>
      <c r="E349" s="238" t="s">
        <v>20</v>
      </c>
      <c r="F349" s="239" t="s">
        <v>1002</v>
      </c>
      <c r="G349" s="237"/>
      <c r="H349" s="240">
        <v>1.8</v>
      </c>
      <c r="I349" s="241"/>
      <c r="J349" s="241"/>
      <c r="K349" s="237"/>
      <c r="L349" s="237"/>
      <c r="M349" s="242"/>
      <c r="N349" s="243"/>
      <c r="O349" s="244"/>
      <c r="P349" s="244"/>
      <c r="Q349" s="244"/>
      <c r="R349" s="244"/>
      <c r="S349" s="244"/>
      <c r="T349" s="244"/>
      <c r="U349" s="244"/>
      <c r="V349" s="244"/>
      <c r="W349" s="244"/>
      <c r="X349" s="244"/>
      <c r="Y349" s="245"/>
      <c r="AT349" s="246" t="s">
        <v>195</v>
      </c>
      <c r="AU349" s="246" t="s">
        <v>88</v>
      </c>
      <c r="AV349" s="12" t="s">
        <v>88</v>
      </c>
      <c r="AW349" s="12" t="s">
        <v>5</v>
      </c>
      <c r="AX349" s="12" t="s">
        <v>78</v>
      </c>
      <c r="AY349" s="246" t="s">
        <v>183</v>
      </c>
    </row>
    <row r="350" s="12" customFormat="1">
      <c r="B350" s="236"/>
      <c r="C350" s="237"/>
      <c r="D350" s="232" t="s">
        <v>195</v>
      </c>
      <c r="E350" s="238" t="s">
        <v>20</v>
      </c>
      <c r="F350" s="239" t="s">
        <v>1003</v>
      </c>
      <c r="G350" s="237"/>
      <c r="H350" s="240">
        <v>7.9199999999999999</v>
      </c>
      <c r="I350" s="241"/>
      <c r="J350" s="241"/>
      <c r="K350" s="237"/>
      <c r="L350" s="237"/>
      <c r="M350" s="242"/>
      <c r="N350" s="243"/>
      <c r="O350" s="244"/>
      <c r="P350" s="244"/>
      <c r="Q350" s="244"/>
      <c r="R350" s="244"/>
      <c r="S350" s="244"/>
      <c r="T350" s="244"/>
      <c r="U350" s="244"/>
      <c r="V350" s="244"/>
      <c r="W350" s="244"/>
      <c r="X350" s="244"/>
      <c r="Y350" s="245"/>
      <c r="AT350" s="246" t="s">
        <v>195</v>
      </c>
      <c r="AU350" s="246" t="s">
        <v>88</v>
      </c>
      <c r="AV350" s="12" t="s">
        <v>88</v>
      </c>
      <c r="AW350" s="12" t="s">
        <v>5</v>
      </c>
      <c r="AX350" s="12" t="s">
        <v>78</v>
      </c>
      <c r="AY350" s="246" t="s">
        <v>183</v>
      </c>
    </row>
    <row r="351" s="12" customFormat="1">
      <c r="B351" s="236"/>
      <c r="C351" s="237"/>
      <c r="D351" s="232" t="s">
        <v>195</v>
      </c>
      <c r="E351" s="238" t="s">
        <v>20</v>
      </c>
      <c r="F351" s="239" t="s">
        <v>1004</v>
      </c>
      <c r="G351" s="237"/>
      <c r="H351" s="240">
        <v>2.1600000000000001</v>
      </c>
      <c r="I351" s="241"/>
      <c r="J351" s="241"/>
      <c r="K351" s="237"/>
      <c r="L351" s="237"/>
      <c r="M351" s="242"/>
      <c r="N351" s="243"/>
      <c r="O351" s="244"/>
      <c r="P351" s="244"/>
      <c r="Q351" s="244"/>
      <c r="R351" s="244"/>
      <c r="S351" s="244"/>
      <c r="T351" s="244"/>
      <c r="U351" s="244"/>
      <c r="V351" s="244"/>
      <c r="W351" s="244"/>
      <c r="X351" s="244"/>
      <c r="Y351" s="245"/>
      <c r="AT351" s="246" t="s">
        <v>195</v>
      </c>
      <c r="AU351" s="246" t="s">
        <v>88</v>
      </c>
      <c r="AV351" s="12" t="s">
        <v>88</v>
      </c>
      <c r="AW351" s="12" t="s">
        <v>5</v>
      </c>
      <c r="AX351" s="12" t="s">
        <v>78</v>
      </c>
      <c r="AY351" s="246" t="s">
        <v>183</v>
      </c>
    </row>
    <row r="352" s="15" customFormat="1">
      <c r="B352" s="271"/>
      <c r="C352" s="272"/>
      <c r="D352" s="232" t="s">
        <v>195</v>
      </c>
      <c r="E352" s="273" t="s">
        <v>20</v>
      </c>
      <c r="F352" s="274" t="s">
        <v>286</v>
      </c>
      <c r="G352" s="272"/>
      <c r="H352" s="275">
        <v>26.460000000000001</v>
      </c>
      <c r="I352" s="276"/>
      <c r="J352" s="276"/>
      <c r="K352" s="272"/>
      <c r="L352" s="272"/>
      <c r="M352" s="277"/>
      <c r="N352" s="278"/>
      <c r="O352" s="279"/>
      <c r="P352" s="279"/>
      <c r="Q352" s="279"/>
      <c r="R352" s="279"/>
      <c r="S352" s="279"/>
      <c r="T352" s="279"/>
      <c r="U352" s="279"/>
      <c r="V352" s="279"/>
      <c r="W352" s="279"/>
      <c r="X352" s="279"/>
      <c r="Y352" s="280"/>
      <c r="AT352" s="281" t="s">
        <v>195</v>
      </c>
      <c r="AU352" s="281" t="s">
        <v>88</v>
      </c>
      <c r="AV352" s="15" t="s">
        <v>205</v>
      </c>
      <c r="AW352" s="15" t="s">
        <v>5</v>
      </c>
      <c r="AX352" s="15" t="s">
        <v>78</v>
      </c>
      <c r="AY352" s="281" t="s">
        <v>183</v>
      </c>
    </row>
    <row r="353" s="14" customFormat="1">
      <c r="B353" s="261"/>
      <c r="C353" s="262"/>
      <c r="D353" s="232" t="s">
        <v>195</v>
      </c>
      <c r="E353" s="263" t="s">
        <v>20</v>
      </c>
      <c r="F353" s="264" t="s">
        <v>494</v>
      </c>
      <c r="G353" s="262"/>
      <c r="H353" s="263" t="s">
        <v>20</v>
      </c>
      <c r="I353" s="265"/>
      <c r="J353" s="265"/>
      <c r="K353" s="262"/>
      <c r="L353" s="262"/>
      <c r="M353" s="266"/>
      <c r="N353" s="267"/>
      <c r="O353" s="268"/>
      <c r="P353" s="268"/>
      <c r="Q353" s="268"/>
      <c r="R353" s="268"/>
      <c r="S353" s="268"/>
      <c r="T353" s="268"/>
      <c r="U353" s="268"/>
      <c r="V353" s="268"/>
      <c r="W353" s="268"/>
      <c r="X353" s="268"/>
      <c r="Y353" s="269"/>
      <c r="AT353" s="270" t="s">
        <v>195</v>
      </c>
      <c r="AU353" s="270" t="s">
        <v>88</v>
      </c>
      <c r="AV353" s="14" t="s">
        <v>86</v>
      </c>
      <c r="AW353" s="14" t="s">
        <v>5</v>
      </c>
      <c r="AX353" s="14" t="s">
        <v>78</v>
      </c>
      <c r="AY353" s="270" t="s">
        <v>183</v>
      </c>
    </row>
    <row r="354" s="12" customFormat="1">
      <c r="B354" s="236"/>
      <c r="C354" s="237"/>
      <c r="D354" s="232" t="s">
        <v>195</v>
      </c>
      <c r="E354" s="238" t="s">
        <v>20</v>
      </c>
      <c r="F354" s="239" t="s">
        <v>1005</v>
      </c>
      <c r="G354" s="237"/>
      <c r="H354" s="240">
        <v>-3.2400000000000002</v>
      </c>
      <c r="I354" s="241"/>
      <c r="J354" s="241"/>
      <c r="K354" s="237"/>
      <c r="L354" s="237"/>
      <c r="M354" s="242"/>
      <c r="N354" s="243"/>
      <c r="O354" s="244"/>
      <c r="P354" s="244"/>
      <c r="Q354" s="244"/>
      <c r="R354" s="244"/>
      <c r="S354" s="244"/>
      <c r="T354" s="244"/>
      <c r="U354" s="244"/>
      <c r="V354" s="244"/>
      <c r="W354" s="244"/>
      <c r="X354" s="244"/>
      <c r="Y354" s="245"/>
      <c r="AT354" s="246" t="s">
        <v>195</v>
      </c>
      <c r="AU354" s="246" t="s">
        <v>88</v>
      </c>
      <c r="AV354" s="12" t="s">
        <v>88</v>
      </c>
      <c r="AW354" s="12" t="s">
        <v>5</v>
      </c>
      <c r="AX354" s="12" t="s">
        <v>78</v>
      </c>
      <c r="AY354" s="246" t="s">
        <v>183</v>
      </c>
    </row>
    <row r="355" s="12" customFormat="1">
      <c r="B355" s="236"/>
      <c r="C355" s="237"/>
      <c r="D355" s="232" t="s">
        <v>195</v>
      </c>
      <c r="E355" s="238" t="s">
        <v>20</v>
      </c>
      <c r="F355" s="239" t="s">
        <v>496</v>
      </c>
      <c r="G355" s="237"/>
      <c r="H355" s="240">
        <v>-24.719999999999999</v>
      </c>
      <c r="I355" s="241"/>
      <c r="J355" s="241"/>
      <c r="K355" s="237"/>
      <c r="L355" s="237"/>
      <c r="M355" s="242"/>
      <c r="N355" s="243"/>
      <c r="O355" s="244"/>
      <c r="P355" s="244"/>
      <c r="Q355" s="244"/>
      <c r="R355" s="244"/>
      <c r="S355" s="244"/>
      <c r="T355" s="244"/>
      <c r="U355" s="244"/>
      <c r="V355" s="244"/>
      <c r="W355" s="244"/>
      <c r="X355" s="244"/>
      <c r="Y355" s="245"/>
      <c r="AT355" s="246" t="s">
        <v>195</v>
      </c>
      <c r="AU355" s="246" t="s">
        <v>88</v>
      </c>
      <c r="AV355" s="12" t="s">
        <v>88</v>
      </c>
      <c r="AW355" s="12" t="s">
        <v>5</v>
      </c>
      <c r="AX355" s="12" t="s">
        <v>78</v>
      </c>
      <c r="AY355" s="246" t="s">
        <v>183</v>
      </c>
    </row>
    <row r="356" s="13" customFormat="1">
      <c r="B356" s="247"/>
      <c r="C356" s="248"/>
      <c r="D356" s="232" t="s">
        <v>195</v>
      </c>
      <c r="E356" s="249" t="s">
        <v>20</v>
      </c>
      <c r="F356" s="250" t="s">
        <v>197</v>
      </c>
      <c r="G356" s="248"/>
      <c r="H356" s="251">
        <v>75.780000000000001</v>
      </c>
      <c r="I356" s="252"/>
      <c r="J356" s="252"/>
      <c r="K356" s="248"/>
      <c r="L356" s="248"/>
      <c r="M356" s="253"/>
      <c r="N356" s="254"/>
      <c r="O356" s="255"/>
      <c r="P356" s="255"/>
      <c r="Q356" s="255"/>
      <c r="R356" s="255"/>
      <c r="S356" s="255"/>
      <c r="T356" s="255"/>
      <c r="U356" s="255"/>
      <c r="V356" s="255"/>
      <c r="W356" s="255"/>
      <c r="X356" s="255"/>
      <c r="Y356" s="256"/>
      <c r="AT356" s="257" t="s">
        <v>195</v>
      </c>
      <c r="AU356" s="257" t="s">
        <v>88</v>
      </c>
      <c r="AV356" s="13" t="s">
        <v>129</v>
      </c>
      <c r="AW356" s="13" t="s">
        <v>5</v>
      </c>
      <c r="AX356" s="13" t="s">
        <v>86</v>
      </c>
      <c r="AY356" s="257" t="s">
        <v>183</v>
      </c>
    </row>
    <row r="357" s="1" customFormat="1" ht="24" customHeight="1">
      <c r="B357" s="39"/>
      <c r="C357" s="218" t="s">
        <v>122</v>
      </c>
      <c r="D357" s="294" t="s">
        <v>185</v>
      </c>
      <c r="E357" s="219" t="s">
        <v>498</v>
      </c>
      <c r="F357" s="220" t="s">
        <v>499</v>
      </c>
      <c r="G357" s="221" t="s">
        <v>224</v>
      </c>
      <c r="H357" s="222">
        <v>33.359999999999999</v>
      </c>
      <c r="I357" s="223"/>
      <c r="J357" s="223"/>
      <c r="K357" s="224">
        <f>ROUND(P357*H357,2)</f>
        <v>0</v>
      </c>
      <c r="L357" s="220" t="s">
        <v>189</v>
      </c>
      <c r="M357" s="44"/>
      <c r="N357" s="225" t="s">
        <v>20</v>
      </c>
      <c r="O357" s="226" t="s">
        <v>47</v>
      </c>
      <c r="P357" s="227">
        <f>I357+J357</f>
        <v>0</v>
      </c>
      <c r="Q357" s="227">
        <f>ROUND(I357*H357,2)</f>
        <v>0</v>
      </c>
      <c r="R357" s="227">
        <f>ROUND(J357*H357,2)</f>
        <v>0</v>
      </c>
      <c r="S357" s="84"/>
      <c r="T357" s="228">
        <f>S357*H357</f>
        <v>0</v>
      </c>
      <c r="U357" s="228">
        <v>1.54</v>
      </c>
      <c r="V357" s="228">
        <f>U357*H357</f>
        <v>51.374400000000001</v>
      </c>
      <c r="W357" s="228">
        <v>0</v>
      </c>
      <c r="X357" s="228">
        <f>W357*H357</f>
        <v>0</v>
      </c>
      <c r="Y357" s="229" t="s">
        <v>20</v>
      </c>
      <c r="AR357" s="230" t="s">
        <v>129</v>
      </c>
      <c r="AT357" s="230" t="s">
        <v>185</v>
      </c>
      <c r="AU357" s="230" t="s">
        <v>88</v>
      </c>
      <c r="AY357" s="18" t="s">
        <v>183</v>
      </c>
      <c r="BE357" s="231">
        <f>IF(O357="základní",K357,0)</f>
        <v>0</v>
      </c>
      <c r="BF357" s="231">
        <f>IF(O357="snížená",K357,0)</f>
        <v>0</v>
      </c>
      <c r="BG357" s="231">
        <f>IF(O357="zákl. přenesená",K357,0)</f>
        <v>0</v>
      </c>
      <c r="BH357" s="231">
        <f>IF(O357="sníž. přenesená",K357,0)</f>
        <v>0</v>
      </c>
      <c r="BI357" s="231">
        <f>IF(O357="nulová",K357,0)</f>
        <v>0</v>
      </c>
      <c r="BJ357" s="18" t="s">
        <v>86</v>
      </c>
      <c r="BK357" s="231">
        <f>ROUND(P357*H357,2)</f>
        <v>0</v>
      </c>
      <c r="BL357" s="18" t="s">
        <v>129</v>
      </c>
      <c r="BM357" s="230" t="s">
        <v>500</v>
      </c>
    </row>
    <row r="358" s="1" customFormat="1">
      <c r="B358" s="39"/>
      <c r="C358" s="40"/>
      <c r="D358" s="232" t="s">
        <v>191</v>
      </c>
      <c r="E358" s="40"/>
      <c r="F358" s="233" t="s">
        <v>501</v>
      </c>
      <c r="G358" s="40"/>
      <c r="H358" s="40"/>
      <c r="I358" s="138"/>
      <c r="J358" s="138"/>
      <c r="K358" s="40"/>
      <c r="L358" s="40"/>
      <c r="M358" s="44"/>
      <c r="N358" s="234"/>
      <c r="O358" s="84"/>
      <c r="P358" s="84"/>
      <c r="Q358" s="84"/>
      <c r="R358" s="84"/>
      <c r="S358" s="84"/>
      <c r="T358" s="84"/>
      <c r="U358" s="84"/>
      <c r="V358" s="84"/>
      <c r="W358" s="84"/>
      <c r="X358" s="84"/>
      <c r="Y358" s="85"/>
      <c r="AT358" s="18" t="s">
        <v>191</v>
      </c>
      <c r="AU358" s="18" t="s">
        <v>88</v>
      </c>
    </row>
    <row r="359" s="1" customFormat="1">
      <c r="B359" s="39"/>
      <c r="C359" s="40"/>
      <c r="D359" s="232" t="s">
        <v>193</v>
      </c>
      <c r="E359" s="40"/>
      <c r="F359" s="235" t="s">
        <v>473</v>
      </c>
      <c r="G359" s="40"/>
      <c r="H359" s="40"/>
      <c r="I359" s="138"/>
      <c r="J359" s="138"/>
      <c r="K359" s="40"/>
      <c r="L359" s="40"/>
      <c r="M359" s="44"/>
      <c r="N359" s="234"/>
      <c r="O359" s="84"/>
      <c r="P359" s="84"/>
      <c r="Q359" s="84"/>
      <c r="R359" s="84"/>
      <c r="S359" s="84"/>
      <c r="T359" s="84"/>
      <c r="U359" s="84"/>
      <c r="V359" s="84"/>
      <c r="W359" s="84"/>
      <c r="X359" s="84"/>
      <c r="Y359" s="85"/>
      <c r="AT359" s="18" t="s">
        <v>193</v>
      </c>
      <c r="AU359" s="18" t="s">
        <v>88</v>
      </c>
    </row>
    <row r="360" s="14" customFormat="1">
      <c r="B360" s="261"/>
      <c r="C360" s="262"/>
      <c r="D360" s="232" t="s">
        <v>195</v>
      </c>
      <c r="E360" s="263" t="s">
        <v>20</v>
      </c>
      <c r="F360" s="264" t="s">
        <v>502</v>
      </c>
      <c r="G360" s="262"/>
      <c r="H360" s="263" t="s">
        <v>20</v>
      </c>
      <c r="I360" s="265"/>
      <c r="J360" s="265"/>
      <c r="K360" s="262"/>
      <c r="L360" s="262"/>
      <c r="M360" s="266"/>
      <c r="N360" s="267"/>
      <c r="O360" s="268"/>
      <c r="P360" s="268"/>
      <c r="Q360" s="268"/>
      <c r="R360" s="268"/>
      <c r="S360" s="268"/>
      <c r="T360" s="268"/>
      <c r="U360" s="268"/>
      <c r="V360" s="268"/>
      <c r="W360" s="268"/>
      <c r="X360" s="268"/>
      <c r="Y360" s="269"/>
      <c r="AT360" s="270" t="s">
        <v>195</v>
      </c>
      <c r="AU360" s="270" t="s">
        <v>88</v>
      </c>
      <c r="AV360" s="14" t="s">
        <v>86</v>
      </c>
      <c r="AW360" s="14" t="s">
        <v>5</v>
      </c>
      <c r="AX360" s="14" t="s">
        <v>78</v>
      </c>
      <c r="AY360" s="270" t="s">
        <v>183</v>
      </c>
    </row>
    <row r="361" s="14" customFormat="1">
      <c r="B361" s="261"/>
      <c r="C361" s="262"/>
      <c r="D361" s="232" t="s">
        <v>195</v>
      </c>
      <c r="E361" s="263" t="s">
        <v>20</v>
      </c>
      <c r="F361" s="264" t="s">
        <v>503</v>
      </c>
      <c r="G361" s="262"/>
      <c r="H361" s="263" t="s">
        <v>20</v>
      </c>
      <c r="I361" s="265"/>
      <c r="J361" s="265"/>
      <c r="K361" s="262"/>
      <c r="L361" s="262"/>
      <c r="M361" s="266"/>
      <c r="N361" s="267"/>
      <c r="O361" s="268"/>
      <c r="P361" s="268"/>
      <c r="Q361" s="268"/>
      <c r="R361" s="268"/>
      <c r="S361" s="268"/>
      <c r="T361" s="268"/>
      <c r="U361" s="268"/>
      <c r="V361" s="268"/>
      <c r="W361" s="268"/>
      <c r="X361" s="268"/>
      <c r="Y361" s="269"/>
      <c r="AT361" s="270" t="s">
        <v>195</v>
      </c>
      <c r="AU361" s="270" t="s">
        <v>88</v>
      </c>
      <c r="AV361" s="14" t="s">
        <v>86</v>
      </c>
      <c r="AW361" s="14" t="s">
        <v>5</v>
      </c>
      <c r="AX361" s="14" t="s">
        <v>78</v>
      </c>
      <c r="AY361" s="270" t="s">
        <v>183</v>
      </c>
    </row>
    <row r="362" s="12" customFormat="1">
      <c r="B362" s="236"/>
      <c r="C362" s="237"/>
      <c r="D362" s="232" t="s">
        <v>195</v>
      </c>
      <c r="E362" s="238" t="s">
        <v>20</v>
      </c>
      <c r="F362" s="239" t="s">
        <v>1006</v>
      </c>
      <c r="G362" s="237"/>
      <c r="H362" s="240">
        <v>3</v>
      </c>
      <c r="I362" s="241"/>
      <c r="J362" s="241"/>
      <c r="K362" s="237"/>
      <c r="L362" s="237"/>
      <c r="M362" s="242"/>
      <c r="N362" s="243"/>
      <c r="O362" s="244"/>
      <c r="P362" s="244"/>
      <c r="Q362" s="244"/>
      <c r="R362" s="244"/>
      <c r="S362" s="244"/>
      <c r="T362" s="244"/>
      <c r="U362" s="244"/>
      <c r="V362" s="244"/>
      <c r="W362" s="244"/>
      <c r="X362" s="244"/>
      <c r="Y362" s="245"/>
      <c r="AT362" s="246" t="s">
        <v>195</v>
      </c>
      <c r="AU362" s="246" t="s">
        <v>88</v>
      </c>
      <c r="AV362" s="12" t="s">
        <v>88</v>
      </c>
      <c r="AW362" s="12" t="s">
        <v>5</v>
      </c>
      <c r="AX362" s="12" t="s">
        <v>78</v>
      </c>
      <c r="AY362" s="246" t="s">
        <v>183</v>
      </c>
    </row>
    <row r="363" s="12" customFormat="1">
      <c r="B363" s="236"/>
      <c r="C363" s="237"/>
      <c r="D363" s="232" t="s">
        <v>195</v>
      </c>
      <c r="E363" s="238" t="s">
        <v>20</v>
      </c>
      <c r="F363" s="239" t="s">
        <v>1007</v>
      </c>
      <c r="G363" s="237"/>
      <c r="H363" s="240">
        <v>3</v>
      </c>
      <c r="I363" s="241"/>
      <c r="J363" s="241"/>
      <c r="K363" s="237"/>
      <c r="L363" s="237"/>
      <c r="M363" s="242"/>
      <c r="N363" s="243"/>
      <c r="O363" s="244"/>
      <c r="P363" s="244"/>
      <c r="Q363" s="244"/>
      <c r="R363" s="244"/>
      <c r="S363" s="244"/>
      <c r="T363" s="244"/>
      <c r="U363" s="244"/>
      <c r="V363" s="244"/>
      <c r="W363" s="244"/>
      <c r="X363" s="244"/>
      <c r="Y363" s="245"/>
      <c r="AT363" s="246" t="s">
        <v>195</v>
      </c>
      <c r="AU363" s="246" t="s">
        <v>88</v>
      </c>
      <c r="AV363" s="12" t="s">
        <v>88</v>
      </c>
      <c r="AW363" s="12" t="s">
        <v>5</v>
      </c>
      <c r="AX363" s="12" t="s">
        <v>78</v>
      </c>
      <c r="AY363" s="246" t="s">
        <v>183</v>
      </c>
    </row>
    <row r="364" s="12" customFormat="1">
      <c r="B364" s="236"/>
      <c r="C364" s="237"/>
      <c r="D364" s="232" t="s">
        <v>195</v>
      </c>
      <c r="E364" s="238" t="s">
        <v>20</v>
      </c>
      <c r="F364" s="239" t="s">
        <v>1008</v>
      </c>
      <c r="G364" s="237"/>
      <c r="H364" s="240">
        <v>2.6400000000000001</v>
      </c>
      <c r="I364" s="241"/>
      <c r="J364" s="241"/>
      <c r="K364" s="237"/>
      <c r="L364" s="237"/>
      <c r="M364" s="242"/>
      <c r="N364" s="243"/>
      <c r="O364" s="244"/>
      <c r="P364" s="244"/>
      <c r="Q364" s="244"/>
      <c r="R364" s="244"/>
      <c r="S364" s="244"/>
      <c r="T364" s="244"/>
      <c r="U364" s="244"/>
      <c r="V364" s="244"/>
      <c r="W364" s="244"/>
      <c r="X364" s="244"/>
      <c r="Y364" s="245"/>
      <c r="AT364" s="246" t="s">
        <v>195</v>
      </c>
      <c r="AU364" s="246" t="s">
        <v>88</v>
      </c>
      <c r="AV364" s="12" t="s">
        <v>88</v>
      </c>
      <c r="AW364" s="12" t="s">
        <v>5</v>
      </c>
      <c r="AX364" s="12" t="s">
        <v>78</v>
      </c>
      <c r="AY364" s="246" t="s">
        <v>183</v>
      </c>
    </row>
    <row r="365" s="15" customFormat="1">
      <c r="B365" s="271"/>
      <c r="C365" s="272"/>
      <c r="D365" s="232" t="s">
        <v>195</v>
      </c>
      <c r="E365" s="273" t="s">
        <v>508</v>
      </c>
      <c r="F365" s="274" t="s">
        <v>286</v>
      </c>
      <c r="G365" s="272"/>
      <c r="H365" s="275">
        <v>8.6400000000000006</v>
      </c>
      <c r="I365" s="276"/>
      <c r="J365" s="276"/>
      <c r="K365" s="272"/>
      <c r="L365" s="272"/>
      <c r="M365" s="277"/>
      <c r="N365" s="278"/>
      <c r="O365" s="279"/>
      <c r="P365" s="279"/>
      <c r="Q365" s="279"/>
      <c r="R365" s="279"/>
      <c r="S365" s="279"/>
      <c r="T365" s="279"/>
      <c r="U365" s="279"/>
      <c r="V365" s="279"/>
      <c r="W365" s="279"/>
      <c r="X365" s="279"/>
      <c r="Y365" s="280"/>
      <c r="AT365" s="281" t="s">
        <v>195</v>
      </c>
      <c r="AU365" s="281" t="s">
        <v>88</v>
      </c>
      <c r="AV365" s="15" t="s">
        <v>205</v>
      </c>
      <c r="AW365" s="15" t="s">
        <v>5</v>
      </c>
      <c r="AX365" s="15" t="s">
        <v>78</v>
      </c>
      <c r="AY365" s="281" t="s">
        <v>183</v>
      </c>
    </row>
    <row r="366" s="14" customFormat="1">
      <c r="B366" s="261"/>
      <c r="C366" s="262"/>
      <c r="D366" s="232" t="s">
        <v>195</v>
      </c>
      <c r="E366" s="263" t="s">
        <v>20</v>
      </c>
      <c r="F366" s="264" t="s">
        <v>509</v>
      </c>
      <c r="G366" s="262"/>
      <c r="H366" s="263" t="s">
        <v>20</v>
      </c>
      <c r="I366" s="265"/>
      <c r="J366" s="265"/>
      <c r="K366" s="262"/>
      <c r="L366" s="262"/>
      <c r="M366" s="266"/>
      <c r="N366" s="267"/>
      <c r="O366" s="268"/>
      <c r="P366" s="268"/>
      <c r="Q366" s="268"/>
      <c r="R366" s="268"/>
      <c r="S366" s="268"/>
      <c r="T366" s="268"/>
      <c r="U366" s="268"/>
      <c r="V366" s="268"/>
      <c r="W366" s="268"/>
      <c r="X366" s="268"/>
      <c r="Y366" s="269"/>
      <c r="AT366" s="270" t="s">
        <v>195</v>
      </c>
      <c r="AU366" s="270" t="s">
        <v>88</v>
      </c>
      <c r="AV366" s="14" t="s">
        <v>86</v>
      </c>
      <c r="AW366" s="14" t="s">
        <v>5</v>
      </c>
      <c r="AX366" s="14" t="s">
        <v>78</v>
      </c>
      <c r="AY366" s="270" t="s">
        <v>183</v>
      </c>
    </row>
    <row r="367" s="12" customFormat="1">
      <c r="B367" s="236"/>
      <c r="C367" s="237"/>
      <c r="D367" s="232" t="s">
        <v>195</v>
      </c>
      <c r="E367" s="238" t="s">
        <v>20</v>
      </c>
      <c r="F367" s="239" t="s">
        <v>1009</v>
      </c>
      <c r="G367" s="237"/>
      <c r="H367" s="240">
        <v>5.6399999999999997</v>
      </c>
      <c r="I367" s="241"/>
      <c r="J367" s="241"/>
      <c r="K367" s="237"/>
      <c r="L367" s="237"/>
      <c r="M367" s="242"/>
      <c r="N367" s="243"/>
      <c r="O367" s="244"/>
      <c r="P367" s="244"/>
      <c r="Q367" s="244"/>
      <c r="R367" s="244"/>
      <c r="S367" s="244"/>
      <c r="T367" s="244"/>
      <c r="U367" s="244"/>
      <c r="V367" s="244"/>
      <c r="W367" s="244"/>
      <c r="X367" s="244"/>
      <c r="Y367" s="245"/>
      <c r="AT367" s="246" t="s">
        <v>195</v>
      </c>
      <c r="AU367" s="246" t="s">
        <v>88</v>
      </c>
      <c r="AV367" s="12" t="s">
        <v>88</v>
      </c>
      <c r="AW367" s="12" t="s">
        <v>5</v>
      </c>
      <c r="AX367" s="12" t="s">
        <v>78</v>
      </c>
      <c r="AY367" s="246" t="s">
        <v>183</v>
      </c>
    </row>
    <row r="368" s="12" customFormat="1">
      <c r="B368" s="236"/>
      <c r="C368" s="237"/>
      <c r="D368" s="232" t="s">
        <v>195</v>
      </c>
      <c r="E368" s="238" t="s">
        <v>20</v>
      </c>
      <c r="F368" s="239" t="s">
        <v>1010</v>
      </c>
      <c r="G368" s="237"/>
      <c r="H368" s="240">
        <v>9.8399999999999999</v>
      </c>
      <c r="I368" s="241"/>
      <c r="J368" s="241"/>
      <c r="K368" s="237"/>
      <c r="L368" s="237"/>
      <c r="M368" s="242"/>
      <c r="N368" s="243"/>
      <c r="O368" s="244"/>
      <c r="P368" s="244"/>
      <c r="Q368" s="244"/>
      <c r="R368" s="244"/>
      <c r="S368" s="244"/>
      <c r="T368" s="244"/>
      <c r="U368" s="244"/>
      <c r="V368" s="244"/>
      <c r="W368" s="244"/>
      <c r="X368" s="244"/>
      <c r="Y368" s="245"/>
      <c r="AT368" s="246" t="s">
        <v>195</v>
      </c>
      <c r="AU368" s="246" t="s">
        <v>88</v>
      </c>
      <c r="AV368" s="12" t="s">
        <v>88</v>
      </c>
      <c r="AW368" s="12" t="s">
        <v>5</v>
      </c>
      <c r="AX368" s="12" t="s">
        <v>78</v>
      </c>
      <c r="AY368" s="246" t="s">
        <v>183</v>
      </c>
    </row>
    <row r="369" s="12" customFormat="1">
      <c r="B369" s="236"/>
      <c r="C369" s="237"/>
      <c r="D369" s="232" t="s">
        <v>195</v>
      </c>
      <c r="E369" s="238" t="s">
        <v>20</v>
      </c>
      <c r="F369" s="239" t="s">
        <v>1011</v>
      </c>
      <c r="G369" s="237"/>
      <c r="H369" s="240">
        <v>9.2400000000000002</v>
      </c>
      <c r="I369" s="241"/>
      <c r="J369" s="241"/>
      <c r="K369" s="237"/>
      <c r="L369" s="237"/>
      <c r="M369" s="242"/>
      <c r="N369" s="243"/>
      <c r="O369" s="244"/>
      <c r="P369" s="244"/>
      <c r="Q369" s="244"/>
      <c r="R369" s="244"/>
      <c r="S369" s="244"/>
      <c r="T369" s="244"/>
      <c r="U369" s="244"/>
      <c r="V369" s="244"/>
      <c r="W369" s="244"/>
      <c r="X369" s="244"/>
      <c r="Y369" s="245"/>
      <c r="AT369" s="246" t="s">
        <v>195</v>
      </c>
      <c r="AU369" s="246" t="s">
        <v>88</v>
      </c>
      <c r="AV369" s="12" t="s">
        <v>88</v>
      </c>
      <c r="AW369" s="12" t="s">
        <v>5</v>
      </c>
      <c r="AX369" s="12" t="s">
        <v>78</v>
      </c>
      <c r="AY369" s="246" t="s">
        <v>183</v>
      </c>
    </row>
    <row r="370" s="15" customFormat="1">
      <c r="B370" s="271"/>
      <c r="C370" s="272"/>
      <c r="D370" s="232" t="s">
        <v>195</v>
      </c>
      <c r="E370" s="273" t="s">
        <v>130</v>
      </c>
      <c r="F370" s="274" t="s">
        <v>286</v>
      </c>
      <c r="G370" s="272"/>
      <c r="H370" s="275">
        <v>24.719999999999999</v>
      </c>
      <c r="I370" s="276"/>
      <c r="J370" s="276"/>
      <c r="K370" s="272"/>
      <c r="L370" s="272"/>
      <c r="M370" s="277"/>
      <c r="N370" s="278"/>
      <c r="O370" s="279"/>
      <c r="P370" s="279"/>
      <c r="Q370" s="279"/>
      <c r="R370" s="279"/>
      <c r="S370" s="279"/>
      <c r="T370" s="279"/>
      <c r="U370" s="279"/>
      <c r="V370" s="279"/>
      <c r="W370" s="279"/>
      <c r="X370" s="279"/>
      <c r="Y370" s="280"/>
      <c r="AT370" s="281" t="s">
        <v>195</v>
      </c>
      <c r="AU370" s="281" t="s">
        <v>88</v>
      </c>
      <c r="AV370" s="15" t="s">
        <v>205</v>
      </c>
      <c r="AW370" s="15" t="s">
        <v>5</v>
      </c>
      <c r="AX370" s="15" t="s">
        <v>78</v>
      </c>
      <c r="AY370" s="281" t="s">
        <v>183</v>
      </c>
    </row>
    <row r="371" s="13" customFormat="1">
      <c r="B371" s="247"/>
      <c r="C371" s="248"/>
      <c r="D371" s="232" t="s">
        <v>195</v>
      </c>
      <c r="E371" s="249" t="s">
        <v>20</v>
      </c>
      <c r="F371" s="250" t="s">
        <v>197</v>
      </c>
      <c r="G371" s="248"/>
      <c r="H371" s="251">
        <v>33.359999999999999</v>
      </c>
      <c r="I371" s="252"/>
      <c r="J371" s="252"/>
      <c r="K371" s="248"/>
      <c r="L371" s="248"/>
      <c r="M371" s="253"/>
      <c r="N371" s="254"/>
      <c r="O371" s="255"/>
      <c r="P371" s="255"/>
      <c r="Q371" s="255"/>
      <c r="R371" s="255"/>
      <c r="S371" s="255"/>
      <c r="T371" s="255"/>
      <c r="U371" s="255"/>
      <c r="V371" s="255"/>
      <c r="W371" s="255"/>
      <c r="X371" s="255"/>
      <c r="Y371" s="256"/>
      <c r="AT371" s="257" t="s">
        <v>195</v>
      </c>
      <c r="AU371" s="257" t="s">
        <v>88</v>
      </c>
      <c r="AV371" s="13" t="s">
        <v>129</v>
      </c>
      <c r="AW371" s="13" t="s">
        <v>5</v>
      </c>
      <c r="AX371" s="13" t="s">
        <v>86</v>
      </c>
      <c r="AY371" s="257" t="s">
        <v>183</v>
      </c>
    </row>
    <row r="372" s="1" customFormat="1" ht="16.5" customHeight="1">
      <c r="B372" s="39"/>
      <c r="C372" s="218" t="s">
        <v>526</v>
      </c>
      <c r="D372" s="294" t="s">
        <v>185</v>
      </c>
      <c r="E372" s="219" t="s">
        <v>515</v>
      </c>
      <c r="F372" s="220" t="s">
        <v>470</v>
      </c>
      <c r="G372" s="221" t="s">
        <v>224</v>
      </c>
      <c r="H372" s="222">
        <v>7.0199999999999996</v>
      </c>
      <c r="I372" s="223"/>
      <c r="J372" s="223"/>
      <c r="K372" s="224">
        <f>ROUND(P372*H372,2)</f>
        <v>0</v>
      </c>
      <c r="L372" s="220" t="s">
        <v>20</v>
      </c>
      <c r="M372" s="44"/>
      <c r="N372" s="225" t="s">
        <v>20</v>
      </c>
      <c r="O372" s="226" t="s">
        <v>47</v>
      </c>
      <c r="P372" s="227">
        <f>I372+J372</f>
        <v>0</v>
      </c>
      <c r="Q372" s="227">
        <f>ROUND(I372*H372,2)</f>
        <v>0</v>
      </c>
      <c r="R372" s="227">
        <f>ROUND(J372*H372,2)</f>
        <v>0</v>
      </c>
      <c r="S372" s="84"/>
      <c r="T372" s="228">
        <f>S372*H372</f>
        <v>0</v>
      </c>
      <c r="U372" s="228">
        <v>1.8480000000000001</v>
      </c>
      <c r="V372" s="228">
        <f>U372*H372</f>
        <v>12.972960000000001</v>
      </c>
      <c r="W372" s="228">
        <v>0</v>
      </c>
      <c r="X372" s="228">
        <f>W372*H372</f>
        <v>0</v>
      </c>
      <c r="Y372" s="229" t="s">
        <v>20</v>
      </c>
      <c r="AR372" s="230" t="s">
        <v>129</v>
      </c>
      <c r="AT372" s="230" t="s">
        <v>185</v>
      </c>
      <c r="AU372" s="230" t="s">
        <v>88</v>
      </c>
      <c r="AY372" s="18" t="s">
        <v>183</v>
      </c>
      <c r="BE372" s="231">
        <f>IF(O372="základní",K372,0)</f>
        <v>0</v>
      </c>
      <c r="BF372" s="231">
        <f>IF(O372="snížená",K372,0)</f>
        <v>0</v>
      </c>
      <c r="BG372" s="231">
        <f>IF(O372="zákl. přenesená",K372,0)</f>
        <v>0</v>
      </c>
      <c r="BH372" s="231">
        <f>IF(O372="sníž. přenesená",K372,0)</f>
        <v>0</v>
      </c>
      <c r="BI372" s="231">
        <f>IF(O372="nulová",K372,0)</f>
        <v>0</v>
      </c>
      <c r="BJ372" s="18" t="s">
        <v>86</v>
      </c>
      <c r="BK372" s="231">
        <f>ROUND(P372*H372,2)</f>
        <v>0</v>
      </c>
      <c r="BL372" s="18" t="s">
        <v>129</v>
      </c>
      <c r="BM372" s="230" t="s">
        <v>1012</v>
      </c>
    </row>
    <row r="373" s="1" customFormat="1">
      <c r="B373" s="39"/>
      <c r="C373" s="40"/>
      <c r="D373" s="232" t="s">
        <v>191</v>
      </c>
      <c r="E373" s="40"/>
      <c r="F373" s="233" t="s">
        <v>517</v>
      </c>
      <c r="G373" s="40"/>
      <c r="H373" s="40"/>
      <c r="I373" s="138"/>
      <c r="J373" s="138"/>
      <c r="K373" s="40"/>
      <c r="L373" s="40"/>
      <c r="M373" s="44"/>
      <c r="N373" s="234"/>
      <c r="O373" s="84"/>
      <c r="P373" s="84"/>
      <c r="Q373" s="84"/>
      <c r="R373" s="84"/>
      <c r="S373" s="84"/>
      <c r="T373" s="84"/>
      <c r="U373" s="84"/>
      <c r="V373" s="84"/>
      <c r="W373" s="84"/>
      <c r="X373" s="84"/>
      <c r="Y373" s="85"/>
      <c r="AT373" s="18" t="s">
        <v>191</v>
      </c>
      <c r="AU373" s="18" t="s">
        <v>88</v>
      </c>
    </row>
    <row r="374" s="1" customFormat="1">
      <c r="B374" s="39"/>
      <c r="C374" s="40"/>
      <c r="D374" s="232" t="s">
        <v>193</v>
      </c>
      <c r="E374" s="40"/>
      <c r="F374" s="235" t="s">
        <v>473</v>
      </c>
      <c r="G374" s="40"/>
      <c r="H374" s="40"/>
      <c r="I374" s="138"/>
      <c r="J374" s="138"/>
      <c r="K374" s="40"/>
      <c r="L374" s="40"/>
      <c r="M374" s="44"/>
      <c r="N374" s="234"/>
      <c r="O374" s="84"/>
      <c r="P374" s="84"/>
      <c r="Q374" s="84"/>
      <c r="R374" s="84"/>
      <c r="S374" s="84"/>
      <c r="T374" s="84"/>
      <c r="U374" s="84"/>
      <c r="V374" s="84"/>
      <c r="W374" s="84"/>
      <c r="X374" s="84"/>
      <c r="Y374" s="85"/>
      <c r="AT374" s="18" t="s">
        <v>193</v>
      </c>
      <c r="AU374" s="18" t="s">
        <v>88</v>
      </c>
    </row>
    <row r="375" s="1" customFormat="1">
      <c r="B375" s="39"/>
      <c r="C375" s="40"/>
      <c r="D375" s="232" t="s">
        <v>419</v>
      </c>
      <c r="E375" s="40"/>
      <c r="F375" s="235" t="s">
        <v>518</v>
      </c>
      <c r="G375" s="40"/>
      <c r="H375" s="40"/>
      <c r="I375" s="138"/>
      <c r="J375" s="138"/>
      <c r="K375" s="40"/>
      <c r="L375" s="40"/>
      <c r="M375" s="44"/>
      <c r="N375" s="234"/>
      <c r="O375" s="84"/>
      <c r="P375" s="84"/>
      <c r="Q375" s="84"/>
      <c r="R375" s="84"/>
      <c r="S375" s="84"/>
      <c r="T375" s="84"/>
      <c r="U375" s="84"/>
      <c r="V375" s="84"/>
      <c r="W375" s="84"/>
      <c r="X375" s="84"/>
      <c r="Y375" s="85"/>
      <c r="AT375" s="18" t="s">
        <v>419</v>
      </c>
      <c r="AU375" s="18" t="s">
        <v>88</v>
      </c>
    </row>
    <row r="376" s="12" customFormat="1">
      <c r="B376" s="236"/>
      <c r="C376" s="237"/>
      <c r="D376" s="232" t="s">
        <v>195</v>
      </c>
      <c r="E376" s="238" t="s">
        <v>20</v>
      </c>
      <c r="F376" s="239" t="s">
        <v>1013</v>
      </c>
      <c r="G376" s="237"/>
      <c r="H376" s="240">
        <v>7.0199999999999996</v>
      </c>
      <c r="I376" s="241"/>
      <c r="J376" s="241"/>
      <c r="K376" s="237"/>
      <c r="L376" s="237"/>
      <c r="M376" s="242"/>
      <c r="N376" s="243"/>
      <c r="O376" s="244"/>
      <c r="P376" s="244"/>
      <c r="Q376" s="244"/>
      <c r="R376" s="244"/>
      <c r="S376" s="244"/>
      <c r="T376" s="244"/>
      <c r="U376" s="244"/>
      <c r="V376" s="244"/>
      <c r="W376" s="244"/>
      <c r="X376" s="244"/>
      <c r="Y376" s="245"/>
      <c r="AT376" s="246" t="s">
        <v>195</v>
      </c>
      <c r="AU376" s="246" t="s">
        <v>88</v>
      </c>
      <c r="AV376" s="12" t="s">
        <v>88</v>
      </c>
      <c r="AW376" s="12" t="s">
        <v>5</v>
      </c>
      <c r="AX376" s="12" t="s">
        <v>78</v>
      </c>
      <c r="AY376" s="246" t="s">
        <v>183</v>
      </c>
    </row>
    <row r="377" s="13" customFormat="1">
      <c r="B377" s="247"/>
      <c r="C377" s="248"/>
      <c r="D377" s="232" t="s">
        <v>195</v>
      </c>
      <c r="E377" s="249" t="s">
        <v>20</v>
      </c>
      <c r="F377" s="250" t="s">
        <v>197</v>
      </c>
      <c r="G377" s="248"/>
      <c r="H377" s="251">
        <v>7.0199999999999996</v>
      </c>
      <c r="I377" s="252"/>
      <c r="J377" s="252"/>
      <c r="K377" s="248"/>
      <c r="L377" s="248"/>
      <c r="M377" s="253"/>
      <c r="N377" s="254"/>
      <c r="O377" s="255"/>
      <c r="P377" s="255"/>
      <c r="Q377" s="255"/>
      <c r="R377" s="255"/>
      <c r="S377" s="255"/>
      <c r="T377" s="255"/>
      <c r="U377" s="255"/>
      <c r="V377" s="255"/>
      <c r="W377" s="255"/>
      <c r="X377" s="255"/>
      <c r="Y377" s="256"/>
      <c r="AT377" s="257" t="s">
        <v>195</v>
      </c>
      <c r="AU377" s="257" t="s">
        <v>88</v>
      </c>
      <c r="AV377" s="13" t="s">
        <v>129</v>
      </c>
      <c r="AW377" s="13" t="s">
        <v>5</v>
      </c>
      <c r="AX377" s="13" t="s">
        <v>86</v>
      </c>
      <c r="AY377" s="257" t="s">
        <v>183</v>
      </c>
    </row>
    <row r="378" s="11" customFormat="1" ht="22.8" customHeight="1">
      <c r="B378" s="201"/>
      <c r="C378" s="202"/>
      <c r="D378" s="203" t="s">
        <v>77</v>
      </c>
      <c r="E378" s="216" t="s">
        <v>246</v>
      </c>
      <c r="F378" s="216" t="s">
        <v>520</v>
      </c>
      <c r="G378" s="202"/>
      <c r="H378" s="202"/>
      <c r="I378" s="205"/>
      <c r="J378" s="205"/>
      <c r="K378" s="217">
        <f>BK378</f>
        <v>0</v>
      </c>
      <c r="L378" s="202"/>
      <c r="M378" s="207"/>
      <c r="N378" s="208"/>
      <c r="O378" s="209"/>
      <c r="P378" s="209"/>
      <c r="Q378" s="210">
        <f>SUM(Q379:Q392)</f>
        <v>0</v>
      </c>
      <c r="R378" s="210">
        <f>SUM(R379:R392)</f>
        <v>0</v>
      </c>
      <c r="S378" s="209"/>
      <c r="T378" s="211">
        <f>SUM(T379:T392)</f>
        <v>0</v>
      </c>
      <c r="U378" s="209"/>
      <c r="V378" s="211">
        <f>SUM(V379:V392)</f>
        <v>0</v>
      </c>
      <c r="W378" s="209"/>
      <c r="X378" s="211">
        <f>SUM(X379:X392)</f>
        <v>0</v>
      </c>
      <c r="Y378" s="212"/>
      <c r="AR378" s="213" t="s">
        <v>86</v>
      </c>
      <c r="AT378" s="214" t="s">
        <v>77</v>
      </c>
      <c r="AU378" s="214" t="s">
        <v>86</v>
      </c>
      <c r="AY378" s="213" t="s">
        <v>183</v>
      </c>
      <c r="BK378" s="215">
        <f>SUM(BK379:BK392)</f>
        <v>0</v>
      </c>
    </row>
    <row r="379" s="1" customFormat="1" ht="16.5" customHeight="1">
      <c r="B379" s="39"/>
      <c r="C379" s="218" t="s">
        <v>534</v>
      </c>
      <c r="D379" s="218" t="s">
        <v>185</v>
      </c>
      <c r="E379" s="219" t="s">
        <v>521</v>
      </c>
      <c r="F379" s="220" t="s">
        <v>522</v>
      </c>
      <c r="G379" s="221" t="s">
        <v>224</v>
      </c>
      <c r="H379" s="222">
        <v>1</v>
      </c>
      <c r="I379" s="223"/>
      <c r="J379" s="223"/>
      <c r="K379" s="224">
        <f>ROUND(P379*H379,2)</f>
        <v>0</v>
      </c>
      <c r="L379" s="220" t="s">
        <v>20</v>
      </c>
      <c r="M379" s="44"/>
      <c r="N379" s="225" t="s">
        <v>20</v>
      </c>
      <c r="O379" s="226" t="s">
        <v>47</v>
      </c>
      <c r="P379" s="227">
        <f>I379+J379</f>
        <v>0</v>
      </c>
      <c r="Q379" s="227">
        <f>ROUND(I379*H379,2)</f>
        <v>0</v>
      </c>
      <c r="R379" s="227">
        <f>ROUND(J379*H379,2)</f>
        <v>0</v>
      </c>
      <c r="S379" s="84"/>
      <c r="T379" s="228">
        <f>S379*H379</f>
        <v>0</v>
      </c>
      <c r="U379" s="228">
        <v>0</v>
      </c>
      <c r="V379" s="228">
        <f>U379*H379</f>
        <v>0</v>
      </c>
      <c r="W379" s="228">
        <v>0</v>
      </c>
      <c r="X379" s="228">
        <f>W379*H379</f>
        <v>0</v>
      </c>
      <c r="Y379" s="229" t="s">
        <v>20</v>
      </c>
      <c r="AR379" s="230" t="s">
        <v>129</v>
      </c>
      <c r="AT379" s="230" t="s">
        <v>185</v>
      </c>
      <c r="AU379" s="230" t="s">
        <v>88</v>
      </c>
      <c r="AY379" s="18" t="s">
        <v>183</v>
      </c>
      <c r="BE379" s="231">
        <f>IF(O379="základní",K379,0)</f>
        <v>0</v>
      </c>
      <c r="BF379" s="231">
        <f>IF(O379="snížená",K379,0)</f>
        <v>0</v>
      </c>
      <c r="BG379" s="231">
        <f>IF(O379="zákl. přenesená",K379,0)</f>
        <v>0</v>
      </c>
      <c r="BH379" s="231">
        <f>IF(O379="sníž. přenesená",K379,0)</f>
        <v>0</v>
      </c>
      <c r="BI379" s="231">
        <f>IF(O379="nulová",K379,0)</f>
        <v>0</v>
      </c>
      <c r="BJ379" s="18" t="s">
        <v>86</v>
      </c>
      <c r="BK379" s="231">
        <f>ROUND(P379*H379,2)</f>
        <v>0</v>
      </c>
      <c r="BL379" s="18" t="s">
        <v>129</v>
      </c>
      <c r="BM379" s="230" t="s">
        <v>1014</v>
      </c>
    </row>
    <row r="380" s="1" customFormat="1">
      <c r="B380" s="39"/>
      <c r="C380" s="40"/>
      <c r="D380" s="232" t="s">
        <v>191</v>
      </c>
      <c r="E380" s="40"/>
      <c r="F380" s="233" t="s">
        <v>524</v>
      </c>
      <c r="G380" s="40"/>
      <c r="H380" s="40"/>
      <c r="I380" s="138"/>
      <c r="J380" s="138"/>
      <c r="K380" s="40"/>
      <c r="L380" s="40"/>
      <c r="M380" s="44"/>
      <c r="N380" s="234"/>
      <c r="O380" s="84"/>
      <c r="P380" s="84"/>
      <c r="Q380" s="84"/>
      <c r="R380" s="84"/>
      <c r="S380" s="84"/>
      <c r="T380" s="84"/>
      <c r="U380" s="84"/>
      <c r="V380" s="84"/>
      <c r="W380" s="84"/>
      <c r="X380" s="84"/>
      <c r="Y380" s="85"/>
      <c r="AT380" s="18" t="s">
        <v>191</v>
      </c>
      <c r="AU380" s="18" t="s">
        <v>88</v>
      </c>
    </row>
    <row r="381" s="12" customFormat="1">
      <c r="B381" s="236"/>
      <c r="C381" s="237"/>
      <c r="D381" s="232" t="s">
        <v>195</v>
      </c>
      <c r="E381" s="238" t="s">
        <v>20</v>
      </c>
      <c r="F381" s="239" t="s">
        <v>1015</v>
      </c>
      <c r="G381" s="237"/>
      <c r="H381" s="240">
        <v>1</v>
      </c>
      <c r="I381" s="241"/>
      <c r="J381" s="241"/>
      <c r="K381" s="237"/>
      <c r="L381" s="237"/>
      <c r="M381" s="242"/>
      <c r="N381" s="243"/>
      <c r="O381" s="244"/>
      <c r="P381" s="244"/>
      <c r="Q381" s="244"/>
      <c r="R381" s="244"/>
      <c r="S381" s="244"/>
      <c r="T381" s="244"/>
      <c r="U381" s="244"/>
      <c r="V381" s="244"/>
      <c r="W381" s="244"/>
      <c r="X381" s="244"/>
      <c r="Y381" s="245"/>
      <c r="AT381" s="246" t="s">
        <v>195</v>
      </c>
      <c r="AU381" s="246" t="s">
        <v>88</v>
      </c>
      <c r="AV381" s="12" t="s">
        <v>88</v>
      </c>
      <c r="AW381" s="12" t="s">
        <v>5</v>
      </c>
      <c r="AX381" s="12" t="s">
        <v>78</v>
      </c>
      <c r="AY381" s="246" t="s">
        <v>183</v>
      </c>
    </row>
    <row r="382" s="13" customFormat="1">
      <c r="B382" s="247"/>
      <c r="C382" s="248"/>
      <c r="D382" s="232" t="s">
        <v>195</v>
      </c>
      <c r="E382" s="249" t="s">
        <v>20</v>
      </c>
      <c r="F382" s="250" t="s">
        <v>197</v>
      </c>
      <c r="G382" s="248"/>
      <c r="H382" s="251">
        <v>1</v>
      </c>
      <c r="I382" s="252"/>
      <c r="J382" s="252"/>
      <c r="K382" s="248"/>
      <c r="L382" s="248"/>
      <c r="M382" s="253"/>
      <c r="N382" s="254"/>
      <c r="O382" s="255"/>
      <c r="P382" s="255"/>
      <c r="Q382" s="255"/>
      <c r="R382" s="255"/>
      <c r="S382" s="255"/>
      <c r="T382" s="255"/>
      <c r="U382" s="255"/>
      <c r="V382" s="255"/>
      <c r="W382" s="255"/>
      <c r="X382" s="255"/>
      <c r="Y382" s="256"/>
      <c r="AT382" s="257" t="s">
        <v>195</v>
      </c>
      <c r="AU382" s="257" t="s">
        <v>88</v>
      </c>
      <c r="AV382" s="13" t="s">
        <v>129</v>
      </c>
      <c r="AW382" s="13" t="s">
        <v>5</v>
      </c>
      <c r="AX382" s="13" t="s">
        <v>86</v>
      </c>
      <c r="AY382" s="257" t="s">
        <v>183</v>
      </c>
    </row>
    <row r="383" s="1" customFormat="1" ht="16.5" customHeight="1">
      <c r="B383" s="39"/>
      <c r="C383" s="218" t="s">
        <v>728</v>
      </c>
      <c r="D383" s="218" t="s">
        <v>185</v>
      </c>
      <c r="E383" s="219" t="s">
        <v>789</v>
      </c>
      <c r="F383" s="220" t="s">
        <v>20</v>
      </c>
      <c r="G383" s="221" t="s">
        <v>790</v>
      </c>
      <c r="H383" s="222">
        <v>1</v>
      </c>
      <c r="I383" s="223"/>
      <c r="J383" s="223"/>
      <c r="K383" s="224">
        <f>ROUND(P383*H383,2)</f>
        <v>0</v>
      </c>
      <c r="L383" s="220" t="s">
        <v>20</v>
      </c>
      <c r="M383" s="44"/>
      <c r="N383" s="225" t="s">
        <v>20</v>
      </c>
      <c r="O383" s="226" t="s">
        <v>47</v>
      </c>
      <c r="P383" s="227">
        <f>I383+J383</f>
        <v>0</v>
      </c>
      <c r="Q383" s="227">
        <f>ROUND(I383*H383,2)</f>
        <v>0</v>
      </c>
      <c r="R383" s="227">
        <f>ROUND(J383*H383,2)</f>
        <v>0</v>
      </c>
      <c r="S383" s="84"/>
      <c r="T383" s="228">
        <f>S383*H383</f>
        <v>0</v>
      </c>
      <c r="U383" s="228">
        <v>0</v>
      </c>
      <c r="V383" s="228">
        <f>U383*H383</f>
        <v>0</v>
      </c>
      <c r="W383" s="228">
        <v>0</v>
      </c>
      <c r="X383" s="228">
        <f>W383*H383</f>
        <v>0</v>
      </c>
      <c r="Y383" s="229" t="s">
        <v>20</v>
      </c>
      <c r="AR383" s="230" t="s">
        <v>129</v>
      </c>
      <c r="AT383" s="230" t="s">
        <v>185</v>
      </c>
      <c r="AU383" s="230" t="s">
        <v>88</v>
      </c>
      <c r="AY383" s="18" t="s">
        <v>183</v>
      </c>
      <c r="BE383" s="231">
        <f>IF(O383="základní",K383,0)</f>
        <v>0</v>
      </c>
      <c r="BF383" s="231">
        <f>IF(O383="snížená",K383,0)</f>
        <v>0</v>
      </c>
      <c r="BG383" s="231">
        <f>IF(O383="zákl. přenesená",K383,0)</f>
        <v>0</v>
      </c>
      <c r="BH383" s="231">
        <f>IF(O383="sníž. přenesená",K383,0)</f>
        <v>0</v>
      </c>
      <c r="BI383" s="231">
        <f>IF(O383="nulová",K383,0)</f>
        <v>0</v>
      </c>
      <c r="BJ383" s="18" t="s">
        <v>86</v>
      </c>
      <c r="BK383" s="231">
        <f>ROUND(P383*H383,2)</f>
        <v>0</v>
      </c>
      <c r="BL383" s="18" t="s">
        <v>129</v>
      </c>
      <c r="BM383" s="230" t="s">
        <v>1016</v>
      </c>
    </row>
    <row r="384" s="1" customFormat="1">
      <c r="B384" s="39"/>
      <c r="C384" s="40"/>
      <c r="D384" s="232" t="s">
        <v>191</v>
      </c>
      <c r="E384" s="40"/>
      <c r="F384" s="233" t="s">
        <v>792</v>
      </c>
      <c r="G384" s="40"/>
      <c r="H384" s="40"/>
      <c r="I384" s="138"/>
      <c r="J384" s="138"/>
      <c r="K384" s="40"/>
      <c r="L384" s="40"/>
      <c r="M384" s="44"/>
      <c r="N384" s="234"/>
      <c r="O384" s="84"/>
      <c r="P384" s="84"/>
      <c r="Q384" s="84"/>
      <c r="R384" s="84"/>
      <c r="S384" s="84"/>
      <c r="T384" s="84"/>
      <c r="U384" s="84"/>
      <c r="V384" s="84"/>
      <c r="W384" s="84"/>
      <c r="X384" s="84"/>
      <c r="Y384" s="85"/>
      <c r="AT384" s="18" t="s">
        <v>191</v>
      </c>
      <c r="AU384" s="18" t="s">
        <v>88</v>
      </c>
    </row>
    <row r="385" s="1" customFormat="1">
      <c r="B385" s="39"/>
      <c r="C385" s="40"/>
      <c r="D385" s="232" t="s">
        <v>419</v>
      </c>
      <c r="E385" s="40"/>
      <c r="F385" s="235" t="s">
        <v>793</v>
      </c>
      <c r="G385" s="40"/>
      <c r="H385" s="40"/>
      <c r="I385" s="138"/>
      <c r="J385" s="138"/>
      <c r="K385" s="40"/>
      <c r="L385" s="40"/>
      <c r="M385" s="44"/>
      <c r="N385" s="234"/>
      <c r="O385" s="84"/>
      <c r="P385" s="84"/>
      <c r="Q385" s="84"/>
      <c r="R385" s="84"/>
      <c r="S385" s="84"/>
      <c r="T385" s="84"/>
      <c r="U385" s="84"/>
      <c r="V385" s="84"/>
      <c r="W385" s="84"/>
      <c r="X385" s="84"/>
      <c r="Y385" s="85"/>
      <c r="AT385" s="18" t="s">
        <v>419</v>
      </c>
      <c r="AU385" s="18" t="s">
        <v>88</v>
      </c>
    </row>
    <row r="386" s="12" customFormat="1">
      <c r="B386" s="236"/>
      <c r="C386" s="237"/>
      <c r="D386" s="232" t="s">
        <v>195</v>
      </c>
      <c r="E386" s="238" t="s">
        <v>20</v>
      </c>
      <c r="F386" s="239" t="s">
        <v>1017</v>
      </c>
      <c r="G386" s="237"/>
      <c r="H386" s="240">
        <v>1</v>
      </c>
      <c r="I386" s="241"/>
      <c r="J386" s="241"/>
      <c r="K386" s="237"/>
      <c r="L386" s="237"/>
      <c r="M386" s="242"/>
      <c r="N386" s="243"/>
      <c r="O386" s="244"/>
      <c r="P386" s="244"/>
      <c r="Q386" s="244"/>
      <c r="R386" s="244"/>
      <c r="S386" s="244"/>
      <c r="T386" s="244"/>
      <c r="U386" s="244"/>
      <c r="V386" s="244"/>
      <c r="W386" s="244"/>
      <c r="X386" s="244"/>
      <c r="Y386" s="245"/>
      <c r="AT386" s="246" t="s">
        <v>195</v>
      </c>
      <c r="AU386" s="246" t="s">
        <v>88</v>
      </c>
      <c r="AV386" s="12" t="s">
        <v>88</v>
      </c>
      <c r="AW386" s="12" t="s">
        <v>5</v>
      </c>
      <c r="AX386" s="12" t="s">
        <v>78</v>
      </c>
      <c r="AY386" s="246" t="s">
        <v>183</v>
      </c>
    </row>
    <row r="387" s="13" customFormat="1">
      <c r="B387" s="247"/>
      <c r="C387" s="248"/>
      <c r="D387" s="232" t="s">
        <v>195</v>
      </c>
      <c r="E387" s="249" t="s">
        <v>20</v>
      </c>
      <c r="F387" s="250" t="s">
        <v>197</v>
      </c>
      <c r="G387" s="248"/>
      <c r="H387" s="251">
        <v>1</v>
      </c>
      <c r="I387" s="252"/>
      <c r="J387" s="252"/>
      <c r="K387" s="248"/>
      <c r="L387" s="248"/>
      <c r="M387" s="253"/>
      <c r="N387" s="254"/>
      <c r="O387" s="255"/>
      <c r="P387" s="255"/>
      <c r="Q387" s="255"/>
      <c r="R387" s="255"/>
      <c r="S387" s="255"/>
      <c r="T387" s="255"/>
      <c r="U387" s="255"/>
      <c r="V387" s="255"/>
      <c r="W387" s="255"/>
      <c r="X387" s="255"/>
      <c r="Y387" s="256"/>
      <c r="AT387" s="257" t="s">
        <v>195</v>
      </c>
      <c r="AU387" s="257" t="s">
        <v>88</v>
      </c>
      <c r="AV387" s="13" t="s">
        <v>129</v>
      </c>
      <c r="AW387" s="13" t="s">
        <v>5</v>
      </c>
      <c r="AX387" s="13" t="s">
        <v>86</v>
      </c>
      <c r="AY387" s="257" t="s">
        <v>183</v>
      </c>
    </row>
    <row r="388" s="1" customFormat="1" ht="16.5" customHeight="1">
      <c r="B388" s="39"/>
      <c r="C388" s="218" t="s">
        <v>733</v>
      </c>
      <c r="D388" s="218" t="s">
        <v>185</v>
      </c>
      <c r="E388" s="219" t="s">
        <v>1018</v>
      </c>
      <c r="F388" s="220" t="s">
        <v>20</v>
      </c>
      <c r="G388" s="221" t="s">
        <v>790</v>
      </c>
      <c r="H388" s="222">
        <v>1</v>
      </c>
      <c r="I388" s="223"/>
      <c r="J388" s="223"/>
      <c r="K388" s="224">
        <f>ROUND(P388*H388,2)</f>
        <v>0</v>
      </c>
      <c r="L388" s="220" t="s">
        <v>20</v>
      </c>
      <c r="M388" s="44"/>
      <c r="N388" s="225" t="s">
        <v>20</v>
      </c>
      <c r="O388" s="226" t="s">
        <v>47</v>
      </c>
      <c r="P388" s="227">
        <f>I388+J388</f>
        <v>0</v>
      </c>
      <c r="Q388" s="227">
        <f>ROUND(I388*H388,2)</f>
        <v>0</v>
      </c>
      <c r="R388" s="227">
        <f>ROUND(J388*H388,2)</f>
        <v>0</v>
      </c>
      <c r="S388" s="84"/>
      <c r="T388" s="228">
        <f>S388*H388</f>
        <v>0</v>
      </c>
      <c r="U388" s="228">
        <v>0</v>
      </c>
      <c r="V388" s="228">
        <f>U388*H388</f>
        <v>0</v>
      </c>
      <c r="W388" s="228">
        <v>0</v>
      </c>
      <c r="X388" s="228">
        <f>W388*H388</f>
        <v>0</v>
      </c>
      <c r="Y388" s="229" t="s">
        <v>20</v>
      </c>
      <c r="AR388" s="230" t="s">
        <v>129</v>
      </c>
      <c r="AT388" s="230" t="s">
        <v>185</v>
      </c>
      <c r="AU388" s="230" t="s">
        <v>88</v>
      </c>
      <c r="AY388" s="18" t="s">
        <v>183</v>
      </c>
      <c r="BE388" s="231">
        <f>IF(O388="základní",K388,0)</f>
        <v>0</v>
      </c>
      <c r="BF388" s="231">
        <f>IF(O388="snížená",K388,0)</f>
        <v>0</v>
      </c>
      <c r="BG388" s="231">
        <f>IF(O388="zákl. přenesená",K388,0)</f>
        <v>0</v>
      </c>
      <c r="BH388" s="231">
        <f>IF(O388="sníž. přenesená",K388,0)</f>
        <v>0</v>
      </c>
      <c r="BI388" s="231">
        <f>IF(O388="nulová",K388,0)</f>
        <v>0</v>
      </c>
      <c r="BJ388" s="18" t="s">
        <v>86</v>
      </c>
      <c r="BK388" s="231">
        <f>ROUND(P388*H388,2)</f>
        <v>0</v>
      </c>
      <c r="BL388" s="18" t="s">
        <v>129</v>
      </c>
      <c r="BM388" s="230" t="s">
        <v>1019</v>
      </c>
    </row>
    <row r="389" s="1" customFormat="1">
      <c r="B389" s="39"/>
      <c r="C389" s="40"/>
      <c r="D389" s="232" t="s">
        <v>191</v>
      </c>
      <c r="E389" s="40"/>
      <c r="F389" s="233" t="s">
        <v>1020</v>
      </c>
      <c r="G389" s="40"/>
      <c r="H389" s="40"/>
      <c r="I389" s="138"/>
      <c r="J389" s="138"/>
      <c r="K389" s="40"/>
      <c r="L389" s="40"/>
      <c r="M389" s="44"/>
      <c r="N389" s="234"/>
      <c r="O389" s="84"/>
      <c r="P389" s="84"/>
      <c r="Q389" s="84"/>
      <c r="R389" s="84"/>
      <c r="S389" s="84"/>
      <c r="T389" s="84"/>
      <c r="U389" s="84"/>
      <c r="V389" s="84"/>
      <c r="W389" s="84"/>
      <c r="X389" s="84"/>
      <c r="Y389" s="85"/>
      <c r="AT389" s="18" t="s">
        <v>191</v>
      </c>
      <c r="AU389" s="18" t="s">
        <v>88</v>
      </c>
    </row>
    <row r="390" s="1" customFormat="1">
      <c r="B390" s="39"/>
      <c r="C390" s="40"/>
      <c r="D390" s="232" t="s">
        <v>419</v>
      </c>
      <c r="E390" s="40"/>
      <c r="F390" s="235" t="s">
        <v>1021</v>
      </c>
      <c r="G390" s="40"/>
      <c r="H390" s="40"/>
      <c r="I390" s="138"/>
      <c r="J390" s="138"/>
      <c r="K390" s="40"/>
      <c r="L390" s="40"/>
      <c r="M390" s="44"/>
      <c r="N390" s="234"/>
      <c r="O390" s="84"/>
      <c r="P390" s="84"/>
      <c r="Q390" s="84"/>
      <c r="R390" s="84"/>
      <c r="S390" s="84"/>
      <c r="T390" s="84"/>
      <c r="U390" s="84"/>
      <c r="V390" s="84"/>
      <c r="W390" s="84"/>
      <c r="X390" s="84"/>
      <c r="Y390" s="85"/>
      <c r="AT390" s="18" t="s">
        <v>419</v>
      </c>
      <c r="AU390" s="18" t="s">
        <v>88</v>
      </c>
    </row>
    <row r="391" s="12" customFormat="1">
      <c r="B391" s="236"/>
      <c r="C391" s="237"/>
      <c r="D391" s="232" t="s">
        <v>195</v>
      </c>
      <c r="E391" s="238" t="s">
        <v>20</v>
      </c>
      <c r="F391" s="239" t="s">
        <v>1022</v>
      </c>
      <c r="G391" s="237"/>
      <c r="H391" s="240">
        <v>1</v>
      </c>
      <c r="I391" s="241"/>
      <c r="J391" s="241"/>
      <c r="K391" s="237"/>
      <c r="L391" s="237"/>
      <c r="M391" s="242"/>
      <c r="N391" s="243"/>
      <c r="O391" s="244"/>
      <c r="P391" s="244"/>
      <c r="Q391" s="244"/>
      <c r="R391" s="244"/>
      <c r="S391" s="244"/>
      <c r="T391" s="244"/>
      <c r="U391" s="244"/>
      <c r="V391" s="244"/>
      <c r="W391" s="244"/>
      <c r="X391" s="244"/>
      <c r="Y391" s="245"/>
      <c r="AT391" s="246" t="s">
        <v>195</v>
      </c>
      <c r="AU391" s="246" t="s">
        <v>88</v>
      </c>
      <c r="AV391" s="12" t="s">
        <v>88</v>
      </c>
      <c r="AW391" s="12" t="s">
        <v>5</v>
      </c>
      <c r="AX391" s="12" t="s">
        <v>78</v>
      </c>
      <c r="AY391" s="246" t="s">
        <v>183</v>
      </c>
    </row>
    <row r="392" s="13" customFormat="1">
      <c r="B392" s="247"/>
      <c r="C392" s="248"/>
      <c r="D392" s="232" t="s">
        <v>195</v>
      </c>
      <c r="E392" s="249" t="s">
        <v>20</v>
      </c>
      <c r="F392" s="250" t="s">
        <v>197</v>
      </c>
      <c r="G392" s="248"/>
      <c r="H392" s="251">
        <v>1</v>
      </c>
      <c r="I392" s="252"/>
      <c r="J392" s="252"/>
      <c r="K392" s="248"/>
      <c r="L392" s="248"/>
      <c r="M392" s="253"/>
      <c r="N392" s="254"/>
      <c r="O392" s="255"/>
      <c r="P392" s="255"/>
      <c r="Q392" s="255"/>
      <c r="R392" s="255"/>
      <c r="S392" s="255"/>
      <c r="T392" s="255"/>
      <c r="U392" s="255"/>
      <c r="V392" s="255"/>
      <c r="W392" s="255"/>
      <c r="X392" s="255"/>
      <c r="Y392" s="256"/>
      <c r="AT392" s="257" t="s">
        <v>195</v>
      </c>
      <c r="AU392" s="257" t="s">
        <v>88</v>
      </c>
      <c r="AV392" s="13" t="s">
        <v>129</v>
      </c>
      <c r="AW392" s="13" t="s">
        <v>5</v>
      </c>
      <c r="AX392" s="13" t="s">
        <v>86</v>
      </c>
      <c r="AY392" s="257" t="s">
        <v>183</v>
      </c>
    </row>
    <row r="393" s="11" customFormat="1" ht="22.8" customHeight="1">
      <c r="B393" s="201"/>
      <c r="C393" s="202"/>
      <c r="D393" s="203" t="s">
        <v>77</v>
      </c>
      <c r="E393" s="216" t="s">
        <v>532</v>
      </c>
      <c r="F393" s="216" t="s">
        <v>533</v>
      </c>
      <c r="G393" s="202"/>
      <c r="H393" s="202"/>
      <c r="I393" s="205"/>
      <c r="J393" s="205"/>
      <c r="K393" s="217">
        <f>BK393</f>
        <v>0</v>
      </c>
      <c r="L393" s="202"/>
      <c r="M393" s="207"/>
      <c r="N393" s="208"/>
      <c r="O393" s="209"/>
      <c r="P393" s="209"/>
      <c r="Q393" s="210">
        <f>SUM(Q394:Q396)</f>
        <v>0</v>
      </c>
      <c r="R393" s="210">
        <f>SUM(R394:R396)</f>
        <v>0</v>
      </c>
      <c r="S393" s="209"/>
      <c r="T393" s="211">
        <f>SUM(T394:T396)</f>
        <v>0</v>
      </c>
      <c r="U393" s="209"/>
      <c r="V393" s="211">
        <f>SUM(V394:V396)</f>
        <v>0</v>
      </c>
      <c r="W393" s="209"/>
      <c r="X393" s="211">
        <f>SUM(X394:X396)</f>
        <v>0</v>
      </c>
      <c r="Y393" s="212"/>
      <c r="AR393" s="213" t="s">
        <v>86</v>
      </c>
      <c r="AT393" s="214" t="s">
        <v>77</v>
      </c>
      <c r="AU393" s="214" t="s">
        <v>86</v>
      </c>
      <c r="AY393" s="213" t="s">
        <v>183</v>
      </c>
      <c r="BK393" s="215">
        <f>SUM(BK394:BK396)</f>
        <v>0</v>
      </c>
    </row>
    <row r="394" s="1" customFormat="1" ht="24" customHeight="1">
      <c r="B394" s="39"/>
      <c r="C394" s="218" t="s">
        <v>761</v>
      </c>
      <c r="D394" s="260" t="s">
        <v>185</v>
      </c>
      <c r="E394" s="219" t="s">
        <v>535</v>
      </c>
      <c r="F394" s="220" t="s">
        <v>536</v>
      </c>
      <c r="G394" s="221" t="s">
        <v>416</v>
      </c>
      <c r="H394" s="222">
        <v>204.39099999999999</v>
      </c>
      <c r="I394" s="223"/>
      <c r="J394" s="223"/>
      <c r="K394" s="224">
        <f>ROUND(P394*H394,2)</f>
        <v>0</v>
      </c>
      <c r="L394" s="220" t="s">
        <v>189</v>
      </c>
      <c r="M394" s="44"/>
      <c r="N394" s="225" t="s">
        <v>20</v>
      </c>
      <c r="O394" s="226" t="s">
        <v>47</v>
      </c>
      <c r="P394" s="227">
        <f>I394+J394</f>
        <v>0</v>
      </c>
      <c r="Q394" s="227">
        <f>ROUND(I394*H394,2)</f>
        <v>0</v>
      </c>
      <c r="R394" s="227">
        <f>ROUND(J394*H394,2)</f>
        <v>0</v>
      </c>
      <c r="S394" s="84"/>
      <c r="T394" s="228">
        <f>S394*H394</f>
        <v>0</v>
      </c>
      <c r="U394" s="228">
        <v>0</v>
      </c>
      <c r="V394" s="228">
        <f>U394*H394</f>
        <v>0</v>
      </c>
      <c r="W394" s="228">
        <v>0</v>
      </c>
      <c r="X394" s="228">
        <f>W394*H394</f>
        <v>0</v>
      </c>
      <c r="Y394" s="229" t="s">
        <v>20</v>
      </c>
      <c r="AR394" s="230" t="s">
        <v>129</v>
      </c>
      <c r="AT394" s="230" t="s">
        <v>185</v>
      </c>
      <c r="AU394" s="230" t="s">
        <v>88</v>
      </c>
      <c r="AY394" s="18" t="s">
        <v>183</v>
      </c>
      <c r="BE394" s="231">
        <f>IF(O394="základní",K394,0)</f>
        <v>0</v>
      </c>
      <c r="BF394" s="231">
        <f>IF(O394="snížená",K394,0)</f>
        <v>0</v>
      </c>
      <c r="BG394" s="231">
        <f>IF(O394="zákl. přenesená",K394,0)</f>
        <v>0</v>
      </c>
      <c r="BH394" s="231">
        <f>IF(O394="sníž. přenesená",K394,0)</f>
        <v>0</v>
      </c>
      <c r="BI394" s="231">
        <f>IF(O394="nulová",K394,0)</f>
        <v>0</v>
      </c>
      <c r="BJ394" s="18" t="s">
        <v>86</v>
      </c>
      <c r="BK394" s="231">
        <f>ROUND(P394*H394,2)</f>
        <v>0</v>
      </c>
      <c r="BL394" s="18" t="s">
        <v>129</v>
      </c>
      <c r="BM394" s="230" t="s">
        <v>537</v>
      </c>
    </row>
    <row r="395" s="1" customFormat="1">
      <c r="B395" s="39"/>
      <c r="C395" s="40"/>
      <c r="D395" s="232" t="s">
        <v>191</v>
      </c>
      <c r="E395" s="40"/>
      <c r="F395" s="233" t="s">
        <v>538</v>
      </c>
      <c r="G395" s="40"/>
      <c r="H395" s="40"/>
      <c r="I395" s="138"/>
      <c r="J395" s="138"/>
      <c r="K395" s="40"/>
      <c r="L395" s="40"/>
      <c r="M395" s="44"/>
      <c r="N395" s="234"/>
      <c r="O395" s="84"/>
      <c r="P395" s="84"/>
      <c r="Q395" s="84"/>
      <c r="R395" s="84"/>
      <c r="S395" s="84"/>
      <c r="T395" s="84"/>
      <c r="U395" s="84"/>
      <c r="V395" s="84"/>
      <c r="W395" s="84"/>
      <c r="X395" s="84"/>
      <c r="Y395" s="85"/>
      <c r="AT395" s="18" t="s">
        <v>191</v>
      </c>
      <c r="AU395" s="18" t="s">
        <v>88</v>
      </c>
    </row>
    <row r="396" s="1" customFormat="1">
      <c r="B396" s="39"/>
      <c r="C396" s="40"/>
      <c r="D396" s="232" t="s">
        <v>193</v>
      </c>
      <c r="E396" s="40"/>
      <c r="F396" s="235" t="s">
        <v>539</v>
      </c>
      <c r="G396" s="40"/>
      <c r="H396" s="40"/>
      <c r="I396" s="138"/>
      <c r="J396" s="138"/>
      <c r="K396" s="40"/>
      <c r="L396" s="40"/>
      <c r="M396" s="44"/>
      <c r="N396" s="295"/>
      <c r="O396" s="296"/>
      <c r="P396" s="296"/>
      <c r="Q396" s="296"/>
      <c r="R396" s="296"/>
      <c r="S396" s="296"/>
      <c r="T396" s="296"/>
      <c r="U396" s="296"/>
      <c r="V396" s="296"/>
      <c r="W396" s="296"/>
      <c r="X396" s="296"/>
      <c r="Y396" s="297"/>
      <c r="AT396" s="18" t="s">
        <v>193</v>
      </c>
      <c r="AU396" s="18" t="s">
        <v>88</v>
      </c>
    </row>
    <row r="397" s="1" customFormat="1" ht="6.96" customHeight="1">
      <c r="B397" s="59"/>
      <c r="C397" s="60"/>
      <c r="D397" s="60"/>
      <c r="E397" s="60"/>
      <c r="F397" s="60"/>
      <c r="G397" s="60"/>
      <c r="H397" s="60"/>
      <c r="I397" s="165"/>
      <c r="J397" s="165"/>
      <c r="K397" s="60"/>
      <c r="L397" s="60"/>
      <c r="M397" s="44"/>
    </row>
  </sheetData>
  <sheetProtection sheet="1" autoFilter="0" formatColumns="0" formatRows="0" objects="1" scenarios="1" spinCount="100000" saltValue="AxDcys5gb85iNFPlQW1zM6r7CaAqoKPtsALxKC375nZPwZN+4SXqdCDC7defqqUZpAfRZSxR8mWwIfoTOymnQQ==" hashValue="g32pHrWx8/f7K3D28+Mllqpa1mHEujA0AqMxUzgWWvODUeg9TgnZDR+ITAa5+O1klFI0xQsHpY7hXDlMxM3WxQ==" algorithmName="SHA-512" password="CC35"/>
  <autoFilter ref="C85:L396"/>
  <mergeCells count="9">
    <mergeCell ref="E7:H7"/>
    <mergeCell ref="E9:H9"/>
    <mergeCell ref="E18:H18"/>
    <mergeCell ref="E27:H27"/>
    <mergeCell ref="E50:H50"/>
    <mergeCell ref="E52:H52"/>
    <mergeCell ref="E76:H76"/>
    <mergeCell ref="E78:H78"/>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style="129" customWidth="1"/>
    <col min="11" max="11" width="20.17" customWidth="1"/>
    <col min="12" max="12" width="15.5" customWidth="1"/>
    <col min="13" max="13" width="9.33" customWidth="1"/>
    <col min="14" max="14" width="10.83" hidden="1" customWidth="1"/>
    <col min="15" max="15" width="9.33" hidden="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4.17" hidden="1" customWidth="1"/>
    <col min="23" max="23" width="14.17" hidden="1" customWidth="1"/>
    <col min="24" max="24" width="14.17" hidden="1" customWidth="1"/>
    <col min="25" max="25" width="14.17" hidden="1" customWidth="1"/>
    <col min="26" max="26" width="16.33" customWidth="1"/>
    <col min="27" max="27" width="12.33" customWidth="1"/>
    <col min="28" max="28" width="15"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M2"/>
      <c r="AT2" s="18" t="s">
        <v>109</v>
      </c>
      <c r="AZ2" s="130" t="s">
        <v>540</v>
      </c>
      <c r="BA2" s="130" t="s">
        <v>20</v>
      </c>
      <c r="BB2" s="130" t="s">
        <v>20</v>
      </c>
      <c r="BC2" s="130" t="s">
        <v>389</v>
      </c>
      <c r="BD2" s="130" t="s">
        <v>88</v>
      </c>
    </row>
    <row r="3" ht="6.96" customHeight="1">
      <c r="B3" s="131"/>
      <c r="C3" s="132"/>
      <c r="D3" s="132"/>
      <c r="E3" s="132"/>
      <c r="F3" s="132"/>
      <c r="G3" s="132"/>
      <c r="H3" s="132"/>
      <c r="I3" s="133"/>
      <c r="J3" s="133"/>
      <c r="K3" s="132"/>
      <c r="L3" s="132"/>
      <c r="M3" s="21"/>
      <c r="AT3" s="18" t="s">
        <v>88</v>
      </c>
      <c r="AZ3" s="130" t="s">
        <v>543</v>
      </c>
      <c r="BA3" s="130" t="s">
        <v>20</v>
      </c>
      <c r="BB3" s="130" t="s">
        <v>20</v>
      </c>
      <c r="BC3" s="130" t="s">
        <v>129</v>
      </c>
      <c r="BD3" s="130" t="s">
        <v>88</v>
      </c>
    </row>
    <row r="4" ht="24.96" customHeight="1">
      <c r="B4" s="21"/>
      <c r="D4" s="134" t="s">
        <v>123</v>
      </c>
      <c r="M4" s="21"/>
      <c r="N4" s="135" t="s">
        <v>11</v>
      </c>
      <c r="AT4" s="18" t="s">
        <v>4</v>
      </c>
      <c r="AZ4" s="130" t="s">
        <v>545</v>
      </c>
      <c r="BA4" s="130" t="s">
        <v>20</v>
      </c>
      <c r="BB4" s="130" t="s">
        <v>20</v>
      </c>
      <c r="BC4" s="130" t="s">
        <v>86</v>
      </c>
      <c r="BD4" s="130" t="s">
        <v>88</v>
      </c>
    </row>
    <row r="5" ht="6.96" customHeight="1">
      <c r="B5" s="21"/>
      <c r="M5" s="21"/>
    </row>
    <row r="6" ht="12" customHeight="1">
      <c r="B6" s="21"/>
      <c r="D6" s="136" t="s">
        <v>17</v>
      </c>
      <c r="M6" s="21"/>
    </row>
    <row r="7" ht="16.5" customHeight="1">
      <c r="B7" s="21"/>
      <c r="E7" s="137" t="str">
        <f>'Rekapitulace stavby'!K6</f>
        <v>Trnávka,Trnava u Zlína, dílčí úpravy toku</v>
      </c>
      <c r="F7" s="136"/>
      <c r="G7" s="136"/>
      <c r="H7" s="136"/>
      <c r="M7" s="21"/>
    </row>
    <row r="8" s="1" customFormat="1" ht="12" customHeight="1">
      <c r="B8" s="44"/>
      <c r="D8" s="136" t="s">
        <v>132</v>
      </c>
      <c r="I8" s="138"/>
      <c r="J8" s="138"/>
      <c r="M8" s="44"/>
    </row>
    <row r="9" s="1" customFormat="1" ht="36.96" customHeight="1">
      <c r="B9" s="44"/>
      <c r="E9" s="139" t="s">
        <v>1023</v>
      </c>
      <c r="F9" s="1"/>
      <c r="G9" s="1"/>
      <c r="H9" s="1"/>
      <c r="I9" s="138"/>
      <c r="J9" s="138"/>
      <c r="M9" s="44"/>
    </row>
    <row r="10" s="1" customFormat="1">
      <c r="B10" s="44"/>
      <c r="I10" s="138"/>
      <c r="J10" s="138"/>
      <c r="M10" s="44"/>
    </row>
    <row r="11" s="1" customFormat="1" ht="12" customHeight="1">
      <c r="B11" s="44"/>
      <c r="D11" s="136" t="s">
        <v>19</v>
      </c>
      <c r="F11" s="140" t="s">
        <v>20</v>
      </c>
      <c r="I11" s="141" t="s">
        <v>21</v>
      </c>
      <c r="J11" s="142" t="s">
        <v>20</v>
      </c>
      <c r="M11" s="44"/>
    </row>
    <row r="12" s="1" customFormat="1" ht="12" customHeight="1">
      <c r="B12" s="44"/>
      <c r="D12" s="136" t="s">
        <v>22</v>
      </c>
      <c r="F12" s="140" t="s">
        <v>23</v>
      </c>
      <c r="I12" s="141" t="s">
        <v>24</v>
      </c>
      <c r="J12" s="143" t="str">
        <f>'Rekapitulace stavby'!AN8</f>
        <v>16. 9. 2019</v>
      </c>
      <c r="M12" s="44"/>
    </row>
    <row r="13" s="1" customFormat="1" ht="10.8" customHeight="1">
      <c r="B13" s="44"/>
      <c r="I13" s="138"/>
      <c r="J13" s="138"/>
      <c r="M13" s="44"/>
    </row>
    <row r="14" s="1" customFormat="1" ht="12" customHeight="1">
      <c r="B14" s="44"/>
      <c r="D14" s="136" t="s">
        <v>26</v>
      </c>
      <c r="I14" s="141" t="s">
        <v>27</v>
      </c>
      <c r="J14" s="142" t="s">
        <v>28</v>
      </c>
      <c r="M14" s="44"/>
    </row>
    <row r="15" s="1" customFormat="1" ht="18" customHeight="1">
      <c r="B15" s="44"/>
      <c r="E15" s="140" t="s">
        <v>29</v>
      </c>
      <c r="I15" s="141" t="s">
        <v>30</v>
      </c>
      <c r="J15" s="142" t="s">
        <v>31</v>
      </c>
      <c r="M15" s="44"/>
    </row>
    <row r="16" s="1" customFormat="1" ht="6.96" customHeight="1">
      <c r="B16" s="44"/>
      <c r="I16" s="138"/>
      <c r="J16" s="138"/>
      <c r="M16" s="44"/>
    </row>
    <row r="17" s="1" customFormat="1" ht="12" customHeight="1">
      <c r="B17" s="44"/>
      <c r="D17" s="136" t="s">
        <v>32</v>
      </c>
      <c r="I17" s="141" t="s">
        <v>27</v>
      </c>
      <c r="J17" s="34" t="str">
        <f>'Rekapitulace stavby'!AN13</f>
        <v>Vyplň údaj</v>
      </c>
      <c r="M17" s="44"/>
    </row>
    <row r="18" s="1" customFormat="1" ht="18" customHeight="1">
      <c r="B18" s="44"/>
      <c r="E18" s="34" t="str">
        <f>'Rekapitulace stavby'!E14</f>
        <v>Vyplň údaj</v>
      </c>
      <c r="F18" s="140"/>
      <c r="G18" s="140"/>
      <c r="H18" s="140"/>
      <c r="I18" s="141" t="s">
        <v>30</v>
      </c>
      <c r="J18" s="34" t="str">
        <f>'Rekapitulace stavby'!AN14</f>
        <v>Vyplň údaj</v>
      </c>
      <c r="M18" s="44"/>
    </row>
    <row r="19" s="1" customFormat="1" ht="6.96" customHeight="1">
      <c r="B19" s="44"/>
      <c r="I19" s="138"/>
      <c r="J19" s="138"/>
      <c r="M19" s="44"/>
    </row>
    <row r="20" s="1" customFormat="1" ht="12" customHeight="1">
      <c r="B20" s="44"/>
      <c r="D20" s="136" t="s">
        <v>34</v>
      </c>
      <c r="I20" s="141" t="s">
        <v>27</v>
      </c>
      <c r="J20" s="142" t="s">
        <v>35</v>
      </c>
      <c r="M20" s="44"/>
    </row>
    <row r="21" s="1" customFormat="1" ht="18" customHeight="1">
      <c r="B21" s="44"/>
      <c r="E21" s="140" t="s">
        <v>36</v>
      </c>
      <c r="I21" s="141" t="s">
        <v>30</v>
      </c>
      <c r="J21" s="142" t="s">
        <v>37</v>
      </c>
      <c r="M21" s="44"/>
    </row>
    <row r="22" s="1" customFormat="1" ht="6.96" customHeight="1">
      <c r="B22" s="44"/>
      <c r="I22" s="138"/>
      <c r="J22" s="138"/>
      <c r="M22" s="44"/>
    </row>
    <row r="23" s="1" customFormat="1" ht="12" customHeight="1">
      <c r="B23" s="44"/>
      <c r="D23" s="136" t="s">
        <v>38</v>
      </c>
      <c r="I23" s="141" t="s">
        <v>27</v>
      </c>
      <c r="J23" s="142" t="s">
        <v>20</v>
      </c>
      <c r="M23" s="44"/>
    </row>
    <row r="24" s="1" customFormat="1" ht="18" customHeight="1">
      <c r="B24" s="44"/>
      <c r="E24" s="140" t="s">
        <v>39</v>
      </c>
      <c r="I24" s="141" t="s">
        <v>30</v>
      </c>
      <c r="J24" s="142" t="s">
        <v>20</v>
      </c>
      <c r="M24" s="44"/>
    </row>
    <row r="25" s="1" customFormat="1" ht="6.96" customHeight="1">
      <c r="B25" s="44"/>
      <c r="I25" s="138"/>
      <c r="J25" s="138"/>
      <c r="M25" s="44"/>
    </row>
    <row r="26" s="1" customFormat="1" ht="12" customHeight="1">
      <c r="B26" s="44"/>
      <c r="D26" s="136" t="s">
        <v>40</v>
      </c>
      <c r="I26" s="138"/>
      <c r="J26" s="138"/>
      <c r="M26" s="44"/>
    </row>
    <row r="27" s="7" customFormat="1" ht="16.5" customHeight="1">
      <c r="B27" s="144"/>
      <c r="E27" s="145" t="s">
        <v>20</v>
      </c>
      <c r="F27" s="145"/>
      <c r="G27" s="145"/>
      <c r="H27" s="145"/>
      <c r="I27" s="146"/>
      <c r="J27" s="146"/>
      <c r="M27" s="144"/>
    </row>
    <row r="28" s="1" customFormat="1" ht="6.96" customHeight="1">
      <c r="B28" s="44"/>
      <c r="I28" s="138"/>
      <c r="J28" s="138"/>
      <c r="M28" s="44"/>
    </row>
    <row r="29" s="1" customFormat="1" ht="6.96" customHeight="1">
      <c r="B29" s="44"/>
      <c r="D29" s="76"/>
      <c r="E29" s="76"/>
      <c r="F29" s="76"/>
      <c r="G29" s="76"/>
      <c r="H29" s="76"/>
      <c r="I29" s="147"/>
      <c r="J29" s="147"/>
      <c r="K29" s="76"/>
      <c r="L29" s="76"/>
      <c r="M29" s="44"/>
    </row>
    <row r="30" s="1" customFormat="1">
      <c r="B30" s="44"/>
      <c r="E30" s="136" t="s">
        <v>150</v>
      </c>
      <c r="I30" s="138"/>
      <c r="J30" s="138"/>
      <c r="K30" s="148">
        <f>I61</f>
        <v>0</v>
      </c>
      <c r="M30" s="44"/>
    </row>
    <row r="31" s="1" customFormat="1">
      <c r="B31" s="44"/>
      <c r="E31" s="136" t="s">
        <v>151</v>
      </c>
      <c r="I31" s="138"/>
      <c r="J31" s="138"/>
      <c r="K31" s="148">
        <f>J61</f>
        <v>0</v>
      </c>
      <c r="M31" s="44"/>
    </row>
    <row r="32" s="1" customFormat="1" ht="25.44" customHeight="1">
      <c r="B32" s="44"/>
      <c r="D32" s="149" t="s">
        <v>42</v>
      </c>
      <c r="I32" s="138"/>
      <c r="J32" s="138"/>
      <c r="K32" s="150">
        <f>ROUND(K84, 2)</f>
        <v>0</v>
      </c>
      <c r="M32" s="44"/>
    </row>
    <row r="33" s="1" customFormat="1" ht="6.96" customHeight="1">
      <c r="B33" s="44"/>
      <c r="D33" s="76"/>
      <c r="E33" s="76"/>
      <c r="F33" s="76"/>
      <c r="G33" s="76"/>
      <c r="H33" s="76"/>
      <c r="I33" s="147"/>
      <c r="J33" s="147"/>
      <c r="K33" s="76"/>
      <c r="L33" s="76"/>
      <c r="M33" s="44"/>
    </row>
    <row r="34" s="1" customFormat="1" ht="14.4" customHeight="1">
      <c r="B34" s="44"/>
      <c r="F34" s="151" t="s">
        <v>44</v>
      </c>
      <c r="I34" s="152" t="s">
        <v>43</v>
      </c>
      <c r="J34" s="138"/>
      <c r="K34" s="151" t="s">
        <v>45</v>
      </c>
      <c r="M34" s="44"/>
    </row>
    <row r="35" s="1" customFormat="1" ht="14.4" customHeight="1">
      <c r="B35" s="44"/>
      <c r="D35" s="153" t="s">
        <v>46</v>
      </c>
      <c r="E35" s="136" t="s">
        <v>47</v>
      </c>
      <c r="F35" s="148">
        <f>ROUND((SUM(BE84:BE130)),  2)</f>
        <v>0</v>
      </c>
      <c r="I35" s="154">
        <v>0.20999999999999999</v>
      </c>
      <c r="J35" s="138"/>
      <c r="K35" s="148">
        <f>ROUND(((SUM(BE84:BE130))*I35),  2)</f>
        <v>0</v>
      </c>
      <c r="M35" s="44"/>
    </row>
    <row r="36" s="1" customFormat="1" ht="14.4" customHeight="1">
      <c r="B36" s="44"/>
      <c r="E36" s="136" t="s">
        <v>48</v>
      </c>
      <c r="F36" s="148">
        <f>ROUND((SUM(BF84:BF130)),  2)</f>
        <v>0</v>
      </c>
      <c r="I36" s="154">
        <v>0.14999999999999999</v>
      </c>
      <c r="J36" s="138"/>
      <c r="K36" s="148">
        <f>ROUND(((SUM(BF84:BF130))*I36),  2)</f>
        <v>0</v>
      </c>
      <c r="M36" s="44"/>
    </row>
    <row r="37" hidden="1" s="1" customFormat="1" ht="14.4" customHeight="1">
      <c r="B37" s="44"/>
      <c r="E37" s="136" t="s">
        <v>49</v>
      </c>
      <c r="F37" s="148">
        <f>ROUND((SUM(BG84:BG130)),  2)</f>
        <v>0</v>
      </c>
      <c r="I37" s="154">
        <v>0.20999999999999999</v>
      </c>
      <c r="J37" s="138"/>
      <c r="K37" s="148">
        <f>0</f>
        <v>0</v>
      </c>
      <c r="M37" s="44"/>
    </row>
    <row r="38" hidden="1" s="1" customFormat="1" ht="14.4" customHeight="1">
      <c r="B38" s="44"/>
      <c r="E38" s="136" t="s">
        <v>50</v>
      </c>
      <c r="F38" s="148">
        <f>ROUND((SUM(BH84:BH130)),  2)</f>
        <v>0</v>
      </c>
      <c r="I38" s="154">
        <v>0.14999999999999999</v>
      </c>
      <c r="J38" s="138"/>
      <c r="K38" s="148">
        <f>0</f>
        <v>0</v>
      </c>
      <c r="M38" s="44"/>
    </row>
    <row r="39" hidden="1" s="1" customFormat="1" ht="14.4" customHeight="1">
      <c r="B39" s="44"/>
      <c r="E39" s="136" t="s">
        <v>51</v>
      </c>
      <c r="F39" s="148">
        <f>ROUND((SUM(BI84:BI130)),  2)</f>
        <v>0</v>
      </c>
      <c r="I39" s="154">
        <v>0</v>
      </c>
      <c r="J39" s="138"/>
      <c r="K39" s="148">
        <f>0</f>
        <v>0</v>
      </c>
      <c r="M39" s="44"/>
    </row>
    <row r="40" s="1" customFormat="1" ht="6.96" customHeight="1">
      <c r="B40" s="44"/>
      <c r="I40" s="138"/>
      <c r="J40" s="138"/>
      <c r="M40" s="44"/>
    </row>
    <row r="41" s="1" customFormat="1" ht="25.44" customHeight="1">
      <c r="B41" s="44"/>
      <c r="C41" s="155"/>
      <c r="D41" s="156" t="s">
        <v>52</v>
      </c>
      <c r="E41" s="157"/>
      <c r="F41" s="157"/>
      <c r="G41" s="158" t="s">
        <v>53</v>
      </c>
      <c r="H41" s="159" t="s">
        <v>54</v>
      </c>
      <c r="I41" s="160"/>
      <c r="J41" s="160"/>
      <c r="K41" s="161">
        <f>SUM(K32:K39)</f>
        <v>0</v>
      </c>
      <c r="L41" s="162"/>
      <c r="M41" s="44"/>
    </row>
    <row r="42" s="1" customFormat="1" ht="14.4" customHeight="1">
      <c r="B42" s="163"/>
      <c r="C42" s="164"/>
      <c r="D42" s="164"/>
      <c r="E42" s="164"/>
      <c r="F42" s="164"/>
      <c r="G42" s="164"/>
      <c r="H42" s="164"/>
      <c r="I42" s="165"/>
      <c r="J42" s="165"/>
      <c r="K42" s="164"/>
      <c r="L42" s="164"/>
      <c r="M42" s="44"/>
    </row>
    <row r="46" s="1" customFormat="1" ht="6.96" customHeight="1">
      <c r="B46" s="166"/>
      <c r="C46" s="167"/>
      <c r="D46" s="167"/>
      <c r="E46" s="167"/>
      <c r="F46" s="167"/>
      <c r="G46" s="167"/>
      <c r="H46" s="167"/>
      <c r="I46" s="168"/>
      <c r="J46" s="168"/>
      <c r="K46" s="167"/>
      <c r="L46" s="167"/>
      <c r="M46" s="44"/>
    </row>
    <row r="47" s="1" customFormat="1" ht="24.96" customHeight="1">
      <c r="B47" s="39"/>
      <c r="C47" s="24" t="s">
        <v>152</v>
      </c>
      <c r="D47" s="40"/>
      <c r="E47" s="40"/>
      <c r="F47" s="40"/>
      <c r="G47" s="40"/>
      <c r="H47" s="40"/>
      <c r="I47" s="138"/>
      <c r="J47" s="138"/>
      <c r="K47" s="40"/>
      <c r="L47" s="40"/>
      <c r="M47" s="44"/>
    </row>
    <row r="48" s="1" customFormat="1" ht="6.96" customHeight="1">
      <c r="B48" s="39"/>
      <c r="C48" s="40"/>
      <c r="D48" s="40"/>
      <c r="E48" s="40"/>
      <c r="F48" s="40"/>
      <c r="G48" s="40"/>
      <c r="H48" s="40"/>
      <c r="I48" s="138"/>
      <c r="J48" s="138"/>
      <c r="K48" s="40"/>
      <c r="L48" s="40"/>
      <c r="M48" s="44"/>
    </row>
    <row r="49" s="1" customFormat="1" ht="12" customHeight="1">
      <c r="B49" s="39"/>
      <c r="C49" s="33" t="s">
        <v>17</v>
      </c>
      <c r="D49" s="40"/>
      <c r="E49" s="40"/>
      <c r="F49" s="40"/>
      <c r="G49" s="40"/>
      <c r="H49" s="40"/>
      <c r="I49" s="138"/>
      <c r="J49" s="138"/>
      <c r="K49" s="40"/>
      <c r="L49" s="40"/>
      <c r="M49" s="44"/>
    </row>
    <row r="50" s="1" customFormat="1" ht="16.5" customHeight="1">
      <c r="B50" s="39"/>
      <c r="C50" s="40"/>
      <c r="D50" s="40"/>
      <c r="E50" s="169" t="str">
        <f>E7</f>
        <v>Trnávka,Trnava u Zlína, dílčí úpravy toku</v>
      </c>
      <c r="F50" s="33"/>
      <c r="G50" s="33"/>
      <c r="H50" s="33"/>
      <c r="I50" s="138"/>
      <c r="J50" s="138"/>
      <c r="K50" s="40"/>
      <c r="L50" s="40"/>
      <c r="M50" s="44"/>
    </row>
    <row r="51" s="1" customFormat="1" ht="12" customHeight="1">
      <c r="B51" s="39"/>
      <c r="C51" s="33" t="s">
        <v>132</v>
      </c>
      <c r="D51" s="40"/>
      <c r="E51" s="40"/>
      <c r="F51" s="40"/>
      <c r="G51" s="40"/>
      <c r="H51" s="40"/>
      <c r="I51" s="138"/>
      <c r="J51" s="138"/>
      <c r="K51" s="40"/>
      <c r="L51" s="40"/>
      <c r="M51" s="44"/>
    </row>
    <row r="52" s="1" customFormat="1" ht="16.5" customHeight="1">
      <c r="B52" s="39"/>
      <c r="C52" s="40"/>
      <c r="D52" s="40"/>
      <c r="E52" s="69" t="str">
        <f>E9</f>
        <v>18030-33XT-DM-SO04a - Kácení - SO 04</v>
      </c>
      <c r="F52" s="40"/>
      <c r="G52" s="40"/>
      <c r="H52" s="40"/>
      <c r="I52" s="138"/>
      <c r="J52" s="138"/>
      <c r="K52" s="40"/>
      <c r="L52" s="40"/>
      <c r="M52" s="44"/>
    </row>
    <row r="53" s="1" customFormat="1" ht="6.96" customHeight="1">
      <c r="B53" s="39"/>
      <c r="C53" s="40"/>
      <c r="D53" s="40"/>
      <c r="E53" s="40"/>
      <c r="F53" s="40"/>
      <c r="G53" s="40"/>
      <c r="H53" s="40"/>
      <c r="I53" s="138"/>
      <c r="J53" s="138"/>
      <c r="K53" s="40"/>
      <c r="L53" s="40"/>
      <c r="M53" s="44"/>
    </row>
    <row r="54" s="1" customFormat="1" ht="12" customHeight="1">
      <c r="B54" s="39"/>
      <c r="C54" s="33" t="s">
        <v>22</v>
      </c>
      <c r="D54" s="40"/>
      <c r="E54" s="40"/>
      <c r="F54" s="28" t="str">
        <f>F12</f>
        <v>k.ú. Trnava u Zlína</v>
      </c>
      <c r="G54" s="40"/>
      <c r="H54" s="40"/>
      <c r="I54" s="141" t="s">
        <v>24</v>
      </c>
      <c r="J54" s="143" t="str">
        <f>IF(J12="","",J12)</f>
        <v>16. 9. 2019</v>
      </c>
      <c r="K54" s="40"/>
      <c r="L54" s="40"/>
      <c r="M54" s="44"/>
    </row>
    <row r="55" s="1" customFormat="1" ht="6.96" customHeight="1">
      <c r="B55" s="39"/>
      <c r="C55" s="40"/>
      <c r="D55" s="40"/>
      <c r="E55" s="40"/>
      <c r="F55" s="40"/>
      <c r="G55" s="40"/>
      <c r="H55" s="40"/>
      <c r="I55" s="138"/>
      <c r="J55" s="138"/>
      <c r="K55" s="40"/>
      <c r="L55" s="40"/>
      <c r="M55" s="44"/>
    </row>
    <row r="56" s="1" customFormat="1" ht="27.9" customHeight="1">
      <c r="B56" s="39"/>
      <c r="C56" s="33" t="s">
        <v>26</v>
      </c>
      <c r="D56" s="40"/>
      <c r="E56" s="40"/>
      <c r="F56" s="28" t="str">
        <f>E15</f>
        <v>Povodí Moravy, s.p.</v>
      </c>
      <c r="G56" s="40"/>
      <c r="H56" s="40"/>
      <c r="I56" s="141" t="s">
        <v>34</v>
      </c>
      <c r="J56" s="170" t="str">
        <f>E21</f>
        <v>Regioprojekt Brno, s.r.o</v>
      </c>
      <c r="K56" s="40"/>
      <c r="L56" s="40"/>
      <c r="M56" s="44"/>
    </row>
    <row r="57" s="1" customFormat="1" ht="15.15" customHeight="1">
      <c r="B57" s="39"/>
      <c r="C57" s="33" t="s">
        <v>32</v>
      </c>
      <c r="D57" s="40"/>
      <c r="E57" s="40"/>
      <c r="F57" s="28" t="str">
        <f>IF(E18="","",E18)</f>
        <v>Vyplň údaj</v>
      </c>
      <c r="G57" s="40"/>
      <c r="H57" s="40"/>
      <c r="I57" s="141" t="s">
        <v>38</v>
      </c>
      <c r="J57" s="170" t="str">
        <f>E24</f>
        <v>Ing. Michal Doubek</v>
      </c>
      <c r="K57" s="40"/>
      <c r="L57" s="40"/>
      <c r="M57" s="44"/>
    </row>
    <row r="58" s="1" customFormat="1" ht="10.32" customHeight="1">
      <c r="B58" s="39"/>
      <c r="C58" s="40"/>
      <c r="D58" s="40"/>
      <c r="E58" s="40"/>
      <c r="F58" s="40"/>
      <c r="G58" s="40"/>
      <c r="H58" s="40"/>
      <c r="I58" s="138"/>
      <c r="J58" s="138"/>
      <c r="K58" s="40"/>
      <c r="L58" s="40"/>
      <c r="M58" s="44"/>
    </row>
    <row r="59" s="1" customFormat="1" ht="29.28" customHeight="1">
      <c r="B59" s="39"/>
      <c r="C59" s="171" t="s">
        <v>153</v>
      </c>
      <c r="D59" s="172"/>
      <c r="E59" s="172"/>
      <c r="F59" s="172"/>
      <c r="G59" s="172"/>
      <c r="H59" s="172"/>
      <c r="I59" s="173" t="s">
        <v>154</v>
      </c>
      <c r="J59" s="173" t="s">
        <v>155</v>
      </c>
      <c r="K59" s="174" t="s">
        <v>156</v>
      </c>
      <c r="L59" s="172"/>
      <c r="M59" s="44"/>
    </row>
    <row r="60" s="1" customFormat="1" ht="10.32" customHeight="1">
      <c r="B60" s="39"/>
      <c r="C60" s="40"/>
      <c r="D60" s="40"/>
      <c r="E60" s="40"/>
      <c r="F60" s="40"/>
      <c r="G60" s="40"/>
      <c r="H60" s="40"/>
      <c r="I60" s="138"/>
      <c r="J60" s="138"/>
      <c r="K60" s="40"/>
      <c r="L60" s="40"/>
      <c r="M60" s="44"/>
    </row>
    <row r="61" s="1" customFormat="1" ht="22.8" customHeight="1">
      <c r="B61" s="39"/>
      <c r="C61" s="175" t="s">
        <v>76</v>
      </c>
      <c r="D61" s="40"/>
      <c r="E61" s="40"/>
      <c r="F61" s="40"/>
      <c r="G61" s="40"/>
      <c r="H61" s="40"/>
      <c r="I61" s="176">
        <f>Q84</f>
        <v>0</v>
      </c>
      <c r="J61" s="176">
        <f>R84</f>
        <v>0</v>
      </c>
      <c r="K61" s="102">
        <f>K84</f>
        <v>0</v>
      </c>
      <c r="L61" s="40"/>
      <c r="M61" s="44"/>
      <c r="AU61" s="18" t="s">
        <v>157</v>
      </c>
    </row>
    <row r="62" s="8" customFormat="1" ht="24.96" customHeight="1">
      <c r="B62" s="177"/>
      <c r="C62" s="178"/>
      <c r="D62" s="179" t="s">
        <v>158</v>
      </c>
      <c r="E62" s="180"/>
      <c r="F62" s="180"/>
      <c r="G62" s="180"/>
      <c r="H62" s="180"/>
      <c r="I62" s="181">
        <f>Q85</f>
        <v>0</v>
      </c>
      <c r="J62" s="181">
        <f>R85</f>
        <v>0</v>
      </c>
      <c r="K62" s="182">
        <f>K85</f>
        <v>0</v>
      </c>
      <c r="L62" s="178"/>
      <c r="M62" s="183"/>
    </row>
    <row r="63" s="9" customFormat="1" ht="19.92" customHeight="1">
      <c r="B63" s="184"/>
      <c r="C63" s="185"/>
      <c r="D63" s="186" t="s">
        <v>159</v>
      </c>
      <c r="E63" s="187"/>
      <c r="F63" s="187"/>
      <c r="G63" s="187"/>
      <c r="H63" s="187"/>
      <c r="I63" s="188">
        <f>Q86</f>
        <v>0</v>
      </c>
      <c r="J63" s="188">
        <f>R86</f>
        <v>0</v>
      </c>
      <c r="K63" s="189">
        <f>K86</f>
        <v>0</v>
      </c>
      <c r="L63" s="185"/>
      <c r="M63" s="190"/>
    </row>
    <row r="64" s="9" customFormat="1" ht="19.92" customHeight="1">
      <c r="B64" s="184"/>
      <c r="C64" s="185"/>
      <c r="D64" s="186" t="s">
        <v>162</v>
      </c>
      <c r="E64" s="187"/>
      <c r="F64" s="187"/>
      <c r="G64" s="187"/>
      <c r="H64" s="187"/>
      <c r="I64" s="188">
        <f>Q127</f>
        <v>0</v>
      </c>
      <c r="J64" s="188">
        <f>R127</f>
        <v>0</v>
      </c>
      <c r="K64" s="189">
        <f>K127</f>
        <v>0</v>
      </c>
      <c r="L64" s="185"/>
      <c r="M64" s="190"/>
    </row>
    <row r="65" s="1" customFormat="1" ht="21.84" customHeight="1">
      <c r="B65" s="39"/>
      <c r="C65" s="40"/>
      <c r="D65" s="40"/>
      <c r="E65" s="40"/>
      <c r="F65" s="40"/>
      <c r="G65" s="40"/>
      <c r="H65" s="40"/>
      <c r="I65" s="138"/>
      <c r="J65" s="138"/>
      <c r="K65" s="40"/>
      <c r="L65" s="40"/>
      <c r="M65" s="44"/>
    </row>
    <row r="66" s="1" customFormat="1" ht="6.96" customHeight="1">
      <c r="B66" s="59"/>
      <c r="C66" s="60"/>
      <c r="D66" s="60"/>
      <c r="E66" s="60"/>
      <c r="F66" s="60"/>
      <c r="G66" s="60"/>
      <c r="H66" s="60"/>
      <c r="I66" s="165"/>
      <c r="J66" s="165"/>
      <c r="K66" s="60"/>
      <c r="L66" s="60"/>
      <c r="M66" s="44"/>
    </row>
    <row r="70" s="1" customFormat="1" ht="6.96" customHeight="1">
      <c r="B70" s="61"/>
      <c r="C70" s="62"/>
      <c r="D70" s="62"/>
      <c r="E70" s="62"/>
      <c r="F70" s="62"/>
      <c r="G70" s="62"/>
      <c r="H70" s="62"/>
      <c r="I70" s="168"/>
      <c r="J70" s="168"/>
      <c r="K70" s="62"/>
      <c r="L70" s="62"/>
      <c r="M70" s="44"/>
    </row>
    <row r="71" s="1" customFormat="1" ht="24.96" customHeight="1">
      <c r="B71" s="39"/>
      <c r="C71" s="24" t="s">
        <v>163</v>
      </c>
      <c r="D71" s="40"/>
      <c r="E71" s="40"/>
      <c r="F71" s="40"/>
      <c r="G71" s="40"/>
      <c r="H71" s="40"/>
      <c r="I71" s="138"/>
      <c r="J71" s="138"/>
      <c r="K71" s="40"/>
      <c r="L71" s="40"/>
      <c r="M71" s="44"/>
    </row>
    <row r="72" s="1" customFormat="1" ht="6.96" customHeight="1">
      <c r="B72" s="39"/>
      <c r="C72" s="40"/>
      <c r="D72" s="40"/>
      <c r="E72" s="40"/>
      <c r="F72" s="40"/>
      <c r="G72" s="40"/>
      <c r="H72" s="40"/>
      <c r="I72" s="138"/>
      <c r="J72" s="138"/>
      <c r="K72" s="40"/>
      <c r="L72" s="40"/>
      <c r="M72" s="44"/>
    </row>
    <row r="73" s="1" customFormat="1" ht="12" customHeight="1">
      <c r="B73" s="39"/>
      <c r="C73" s="33" t="s">
        <v>17</v>
      </c>
      <c r="D73" s="40"/>
      <c r="E73" s="40"/>
      <c r="F73" s="40"/>
      <c r="G73" s="40"/>
      <c r="H73" s="40"/>
      <c r="I73" s="138"/>
      <c r="J73" s="138"/>
      <c r="K73" s="40"/>
      <c r="L73" s="40"/>
      <c r="M73" s="44"/>
    </row>
    <row r="74" s="1" customFormat="1" ht="16.5" customHeight="1">
      <c r="B74" s="39"/>
      <c r="C74" s="40"/>
      <c r="D74" s="40"/>
      <c r="E74" s="169" t="str">
        <f>E7</f>
        <v>Trnávka,Trnava u Zlína, dílčí úpravy toku</v>
      </c>
      <c r="F74" s="33"/>
      <c r="G74" s="33"/>
      <c r="H74" s="33"/>
      <c r="I74" s="138"/>
      <c r="J74" s="138"/>
      <c r="K74" s="40"/>
      <c r="L74" s="40"/>
      <c r="M74" s="44"/>
    </row>
    <row r="75" s="1" customFormat="1" ht="12" customHeight="1">
      <c r="B75" s="39"/>
      <c r="C75" s="33" t="s">
        <v>132</v>
      </c>
      <c r="D75" s="40"/>
      <c r="E75" s="40"/>
      <c r="F75" s="40"/>
      <c r="G75" s="40"/>
      <c r="H75" s="40"/>
      <c r="I75" s="138"/>
      <c r="J75" s="138"/>
      <c r="K75" s="40"/>
      <c r="L75" s="40"/>
      <c r="M75" s="44"/>
    </row>
    <row r="76" s="1" customFormat="1" ht="16.5" customHeight="1">
      <c r="B76" s="39"/>
      <c r="C76" s="40"/>
      <c r="D76" s="40"/>
      <c r="E76" s="69" t="str">
        <f>E9</f>
        <v>18030-33XT-DM-SO04a - Kácení - SO 04</v>
      </c>
      <c r="F76" s="40"/>
      <c r="G76" s="40"/>
      <c r="H76" s="40"/>
      <c r="I76" s="138"/>
      <c r="J76" s="138"/>
      <c r="K76" s="40"/>
      <c r="L76" s="40"/>
      <c r="M76" s="44"/>
    </row>
    <row r="77" s="1" customFormat="1" ht="6.96" customHeight="1">
      <c r="B77" s="39"/>
      <c r="C77" s="40"/>
      <c r="D77" s="40"/>
      <c r="E77" s="40"/>
      <c r="F77" s="40"/>
      <c r="G77" s="40"/>
      <c r="H77" s="40"/>
      <c r="I77" s="138"/>
      <c r="J77" s="138"/>
      <c r="K77" s="40"/>
      <c r="L77" s="40"/>
      <c r="M77" s="44"/>
    </row>
    <row r="78" s="1" customFormat="1" ht="12" customHeight="1">
      <c r="B78" s="39"/>
      <c r="C78" s="33" t="s">
        <v>22</v>
      </c>
      <c r="D78" s="40"/>
      <c r="E78" s="40"/>
      <c r="F78" s="28" t="str">
        <f>F12</f>
        <v>k.ú. Trnava u Zlína</v>
      </c>
      <c r="G78" s="40"/>
      <c r="H78" s="40"/>
      <c r="I78" s="141" t="s">
        <v>24</v>
      </c>
      <c r="J78" s="143" t="str">
        <f>IF(J12="","",J12)</f>
        <v>16. 9. 2019</v>
      </c>
      <c r="K78" s="40"/>
      <c r="L78" s="40"/>
      <c r="M78" s="44"/>
    </row>
    <row r="79" s="1" customFormat="1" ht="6.96" customHeight="1">
      <c r="B79" s="39"/>
      <c r="C79" s="40"/>
      <c r="D79" s="40"/>
      <c r="E79" s="40"/>
      <c r="F79" s="40"/>
      <c r="G79" s="40"/>
      <c r="H79" s="40"/>
      <c r="I79" s="138"/>
      <c r="J79" s="138"/>
      <c r="K79" s="40"/>
      <c r="L79" s="40"/>
      <c r="M79" s="44"/>
    </row>
    <row r="80" s="1" customFormat="1" ht="27.9" customHeight="1">
      <c r="B80" s="39"/>
      <c r="C80" s="33" t="s">
        <v>26</v>
      </c>
      <c r="D80" s="40"/>
      <c r="E80" s="40"/>
      <c r="F80" s="28" t="str">
        <f>E15</f>
        <v>Povodí Moravy, s.p.</v>
      </c>
      <c r="G80" s="40"/>
      <c r="H80" s="40"/>
      <c r="I80" s="141" t="s">
        <v>34</v>
      </c>
      <c r="J80" s="170" t="str">
        <f>E21</f>
        <v>Regioprojekt Brno, s.r.o</v>
      </c>
      <c r="K80" s="40"/>
      <c r="L80" s="40"/>
      <c r="M80" s="44"/>
    </row>
    <row r="81" s="1" customFormat="1" ht="15.15" customHeight="1">
      <c r="B81" s="39"/>
      <c r="C81" s="33" t="s">
        <v>32</v>
      </c>
      <c r="D81" s="40"/>
      <c r="E81" s="40"/>
      <c r="F81" s="28" t="str">
        <f>IF(E18="","",E18)</f>
        <v>Vyplň údaj</v>
      </c>
      <c r="G81" s="40"/>
      <c r="H81" s="40"/>
      <c r="I81" s="141" t="s">
        <v>38</v>
      </c>
      <c r="J81" s="170" t="str">
        <f>E24</f>
        <v>Ing. Michal Doubek</v>
      </c>
      <c r="K81" s="40"/>
      <c r="L81" s="40"/>
      <c r="M81" s="44"/>
    </row>
    <row r="82" s="1" customFormat="1" ht="10.32" customHeight="1">
      <c r="B82" s="39"/>
      <c r="C82" s="40"/>
      <c r="D82" s="40"/>
      <c r="E82" s="40"/>
      <c r="F82" s="40"/>
      <c r="G82" s="40"/>
      <c r="H82" s="40"/>
      <c r="I82" s="138"/>
      <c r="J82" s="138"/>
      <c r="K82" s="40"/>
      <c r="L82" s="40"/>
      <c r="M82" s="44"/>
    </row>
    <row r="83" s="10" customFormat="1" ht="29.28" customHeight="1">
      <c r="B83" s="191"/>
      <c r="C83" s="192" t="s">
        <v>164</v>
      </c>
      <c r="D83" s="193" t="s">
        <v>61</v>
      </c>
      <c r="E83" s="193" t="s">
        <v>57</v>
      </c>
      <c r="F83" s="193" t="s">
        <v>58</v>
      </c>
      <c r="G83" s="193" t="s">
        <v>165</v>
      </c>
      <c r="H83" s="193" t="s">
        <v>166</v>
      </c>
      <c r="I83" s="194" t="s">
        <v>167</v>
      </c>
      <c r="J83" s="194" t="s">
        <v>168</v>
      </c>
      <c r="K83" s="193" t="s">
        <v>156</v>
      </c>
      <c r="L83" s="195" t="s">
        <v>169</v>
      </c>
      <c r="M83" s="196"/>
      <c r="N83" s="92" t="s">
        <v>20</v>
      </c>
      <c r="O83" s="93" t="s">
        <v>46</v>
      </c>
      <c r="P83" s="93" t="s">
        <v>170</v>
      </c>
      <c r="Q83" s="93" t="s">
        <v>171</v>
      </c>
      <c r="R83" s="93" t="s">
        <v>172</v>
      </c>
      <c r="S83" s="93" t="s">
        <v>173</v>
      </c>
      <c r="T83" s="93" t="s">
        <v>174</v>
      </c>
      <c r="U83" s="93" t="s">
        <v>175</v>
      </c>
      <c r="V83" s="93" t="s">
        <v>176</v>
      </c>
      <c r="W83" s="93" t="s">
        <v>177</v>
      </c>
      <c r="X83" s="93" t="s">
        <v>178</v>
      </c>
      <c r="Y83" s="94" t="s">
        <v>179</v>
      </c>
    </row>
    <row r="84" s="1" customFormat="1" ht="22.8" customHeight="1">
      <c r="B84" s="39"/>
      <c r="C84" s="99" t="s">
        <v>180</v>
      </c>
      <c r="D84" s="40"/>
      <c r="E84" s="40"/>
      <c r="F84" s="40"/>
      <c r="G84" s="40"/>
      <c r="H84" s="40"/>
      <c r="I84" s="138"/>
      <c r="J84" s="138"/>
      <c r="K84" s="197">
        <f>BK84</f>
        <v>0</v>
      </c>
      <c r="L84" s="40"/>
      <c r="M84" s="44"/>
      <c r="N84" s="95"/>
      <c r="O84" s="96"/>
      <c r="P84" s="96"/>
      <c r="Q84" s="198">
        <f>Q85</f>
        <v>0</v>
      </c>
      <c r="R84" s="198">
        <f>R85</f>
        <v>0</v>
      </c>
      <c r="S84" s="96"/>
      <c r="T84" s="199">
        <f>T85</f>
        <v>0</v>
      </c>
      <c r="U84" s="96"/>
      <c r="V84" s="199">
        <f>V85</f>
        <v>0.0066600000000000001</v>
      </c>
      <c r="W84" s="96"/>
      <c r="X84" s="199">
        <f>X85</f>
        <v>0</v>
      </c>
      <c r="Y84" s="97"/>
      <c r="AT84" s="18" t="s">
        <v>77</v>
      </c>
      <c r="AU84" s="18" t="s">
        <v>157</v>
      </c>
      <c r="BK84" s="200">
        <f>BK85</f>
        <v>0</v>
      </c>
    </row>
    <row r="85" s="11" customFormat="1" ht="25.92" customHeight="1">
      <c r="B85" s="201"/>
      <c r="C85" s="202"/>
      <c r="D85" s="203" t="s">
        <v>77</v>
      </c>
      <c r="E85" s="204" t="s">
        <v>181</v>
      </c>
      <c r="F85" s="204" t="s">
        <v>182</v>
      </c>
      <c r="G85" s="202"/>
      <c r="H85" s="202"/>
      <c r="I85" s="205"/>
      <c r="J85" s="205"/>
      <c r="K85" s="206">
        <f>BK85</f>
        <v>0</v>
      </c>
      <c r="L85" s="202"/>
      <c r="M85" s="207"/>
      <c r="N85" s="208"/>
      <c r="O85" s="209"/>
      <c r="P85" s="209"/>
      <c r="Q85" s="210">
        <f>Q86+Q127</f>
        <v>0</v>
      </c>
      <c r="R85" s="210">
        <f>R86+R127</f>
        <v>0</v>
      </c>
      <c r="S85" s="209"/>
      <c r="T85" s="211">
        <f>T86+T127</f>
        <v>0</v>
      </c>
      <c r="U85" s="209"/>
      <c r="V85" s="211">
        <f>V86+V127</f>
        <v>0.0066600000000000001</v>
      </c>
      <c r="W85" s="209"/>
      <c r="X85" s="211">
        <f>X86+X127</f>
        <v>0</v>
      </c>
      <c r="Y85" s="212"/>
      <c r="AR85" s="213" t="s">
        <v>86</v>
      </c>
      <c r="AT85" s="214" t="s">
        <v>77</v>
      </c>
      <c r="AU85" s="214" t="s">
        <v>78</v>
      </c>
      <c r="AY85" s="213" t="s">
        <v>183</v>
      </c>
      <c r="BK85" s="215">
        <f>BK86+BK127</f>
        <v>0</v>
      </c>
    </row>
    <row r="86" s="11" customFormat="1" ht="22.8" customHeight="1">
      <c r="B86" s="201"/>
      <c r="C86" s="202"/>
      <c r="D86" s="203" t="s">
        <v>77</v>
      </c>
      <c r="E86" s="216" t="s">
        <v>86</v>
      </c>
      <c r="F86" s="216" t="s">
        <v>184</v>
      </c>
      <c r="G86" s="202"/>
      <c r="H86" s="202"/>
      <c r="I86" s="205"/>
      <c r="J86" s="205"/>
      <c r="K86" s="217">
        <f>BK86</f>
        <v>0</v>
      </c>
      <c r="L86" s="202"/>
      <c r="M86" s="207"/>
      <c r="N86" s="208"/>
      <c r="O86" s="209"/>
      <c r="P86" s="209"/>
      <c r="Q86" s="210">
        <f>SUM(Q87:Q126)</f>
        <v>0</v>
      </c>
      <c r="R86" s="210">
        <f>SUM(R87:R126)</f>
        <v>0</v>
      </c>
      <c r="S86" s="209"/>
      <c r="T86" s="211">
        <f>SUM(T87:T126)</f>
        <v>0</v>
      </c>
      <c r="U86" s="209"/>
      <c r="V86" s="211">
        <f>SUM(V87:V126)</f>
        <v>0.0066600000000000001</v>
      </c>
      <c r="W86" s="209"/>
      <c r="X86" s="211">
        <f>SUM(X87:X126)</f>
        <v>0</v>
      </c>
      <c r="Y86" s="212"/>
      <c r="AR86" s="213" t="s">
        <v>86</v>
      </c>
      <c r="AT86" s="214" t="s">
        <v>77</v>
      </c>
      <c r="AU86" s="214" t="s">
        <v>86</v>
      </c>
      <c r="AY86" s="213" t="s">
        <v>183</v>
      </c>
      <c r="BK86" s="215">
        <f>SUM(BK87:BK126)</f>
        <v>0</v>
      </c>
    </row>
    <row r="87" s="1" customFormat="1" ht="24" customHeight="1">
      <c r="B87" s="39"/>
      <c r="C87" s="218" t="s">
        <v>86</v>
      </c>
      <c r="D87" s="218" t="s">
        <v>185</v>
      </c>
      <c r="E87" s="219" t="s">
        <v>548</v>
      </c>
      <c r="F87" s="220" t="s">
        <v>549</v>
      </c>
      <c r="G87" s="221" t="s">
        <v>367</v>
      </c>
      <c r="H87" s="222">
        <v>32</v>
      </c>
      <c r="I87" s="223"/>
      <c r="J87" s="223"/>
      <c r="K87" s="224">
        <f>ROUND(P87*H87,2)</f>
        <v>0</v>
      </c>
      <c r="L87" s="220" t="s">
        <v>189</v>
      </c>
      <c r="M87" s="44"/>
      <c r="N87" s="225" t="s">
        <v>20</v>
      </c>
      <c r="O87" s="226" t="s">
        <v>47</v>
      </c>
      <c r="P87" s="227">
        <f>I87+J87</f>
        <v>0</v>
      </c>
      <c r="Q87" s="227">
        <f>ROUND(I87*H87,2)</f>
        <v>0</v>
      </c>
      <c r="R87" s="227">
        <f>ROUND(J87*H87,2)</f>
        <v>0</v>
      </c>
      <c r="S87" s="84"/>
      <c r="T87" s="228">
        <f>S87*H87</f>
        <v>0</v>
      </c>
      <c r="U87" s="228">
        <v>0</v>
      </c>
      <c r="V87" s="228">
        <f>U87*H87</f>
        <v>0</v>
      </c>
      <c r="W87" s="228">
        <v>0</v>
      </c>
      <c r="X87" s="228">
        <f>W87*H87</f>
        <v>0</v>
      </c>
      <c r="Y87" s="229" t="s">
        <v>20</v>
      </c>
      <c r="AR87" s="230" t="s">
        <v>129</v>
      </c>
      <c r="AT87" s="230" t="s">
        <v>185</v>
      </c>
      <c r="AU87" s="230" t="s">
        <v>88</v>
      </c>
      <c r="AY87" s="18" t="s">
        <v>183</v>
      </c>
      <c r="BE87" s="231">
        <f>IF(O87="základní",K87,0)</f>
        <v>0</v>
      </c>
      <c r="BF87" s="231">
        <f>IF(O87="snížená",K87,0)</f>
        <v>0</v>
      </c>
      <c r="BG87" s="231">
        <f>IF(O87="zákl. přenesená",K87,0)</f>
        <v>0</v>
      </c>
      <c r="BH87" s="231">
        <f>IF(O87="sníž. přenesená",K87,0)</f>
        <v>0</v>
      </c>
      <c r="BI87" s="231">
        <f>IF(O87="nulová",K87,0)</f>
        <v>0</v>
      </c>
      <c r="BJ87" s="18" t="s">
        <v>86</v>
      </c>
      <c r="BK87" s="231">
        <f>ROUND(P87*H87,2)</f>
        <v>0</v>
      </c>
      <c r="BL87" s="18" t="s">
        <v>129</v>
      </c>
      <c r="BM87" s="230" t="s">
        <v>550</v>
      </c>
    </row>
    <row r="88" s="1" customFormat="1">
      <c r="B88" s="39"/>
      <c r="C88" s="40"/>
      <c r="D88" s="232" t="s">
        <v>191</v>
      </c>
      <c r="E88" s="40"/>
      <c r="F88" s="233" t="s">
        <v>551</v>
      </c>
      <c r="G88" s="40"/>
      <c r="H88" s="40"/>
      <c r="I88" s="138"/>
      <c r="J88" s="138"/>
      <c r="K88" s="40"/>
      <c r="L88" s="40"/>
      <c r="M88" s="44"/>
      <c r="N88" s="234"/>
      <c r="O88" s="84"/>
      <c r="P88" s="84"/>
      <c r="Q88" s="84"/>
      <c r="R88" s="84"/>
      <c r="S88" s="84"/>
      <c r="T88" s="84"/>
      <c r="U88" s="84"/>
      <c r="V88" s="84"/>
      <c r="W88" s="84"/>
      <c r="X88" s="84"/>
      <c r="Y88" s="85"/>
      <c r="AT88" s="18" t="s">
        <v>191</v>
      </c>
      <c r="AU88" s="18" t="s">
        <v>88</v>
      </c>
    </row>
    <row r="89" s="1" customFormat="1">
      <c r="B89" s="39"/>
      <c r="C89" s="40"/>
      <c r="D89" s="232" t="s">
        <v>193</v>
      </c>
      <c r="E89" s="40"/>
      <c r="F89" s="235" t="s">
        <v>552</v>
      </c>
      <c r="G89" s="40"/>
      <c r="H89" s="40"/>
      <c r="I89" s="138"/>
      <c r="J89" s="138"/>
      <c r="K89" s="40"/>
      <c r="L89" s="40"/>
      <c r="M89" s="44"/>
      <c r="N89" s="234"/>
      <c r="O89" s="84"/>
      <c r="P89" s="84"/>
      <c r="Q89" s="84"/>
      <c r="R89" s="84"/>
      <c r="S89" s="84"/>
      <c r="T89" s="84"/>
      <c r="U89" s="84"/>
      <c r="V89" s="84"/>
      <c r="W89" s="84"/>
      <c r="X89" s="84"/>
      <c r="Y89" s="85"/>
      <c r="AT89" s="18" t="s">
        <v>193</v>
      </c>
      <c r="AU89" s="18" t="s">
        <v>88</v>
      </c>
    </row>
    <row r="90" s="12" customFormat="1">
      <c r="B90" s="236"/>
      <c r="C90" s="237"/>
      <c r="D90" s="232" t="s">
        <v>195</v>
      </c>
      <c r="E90" s="238" t="s">
        <v>20</v>
      </c>
      <c r="F90" s="239" t="s">
        <v>1024</v>
      </c>
      <c r="G90" s="237"/>
      <c r="H90" s="240">
        <v>32</v>
      </c>
      <c r="I90" s="241"/>
      <c r="J90" s="241"/>
      <c r="K90" s="237"/>
      <c r="L90" s="237"/>
      <c r="M90" s="242"/>
      <c r="N90" s="243"/>
      <c r="O90" s="244"/>
      <c r="P90" s="244"/>
      <c r="Q90" s="244"/>
      <c r="R90" s="244"/>
      <c r="S90" s="244"/>
      <c r="T90" s="244"/>
      <c r="U90" s="244"/>
      <c r="V90" s="244"/>
      <c r="W90" s="244"/>
      <c r="X90" s="244"/>
      <c r="Y90" s="245"/>
      <c r="AT90" s="246" t="s">
        <v>195</v>
      </c>
      <c r="AU90" s="246" t="s">
        <v>88</v>
      </c>
      <c r="AV90" s="12" t="s">
        <v>88</v>
      </c>
      <c r="AW90" s="12" t="s">
        <v>5</v>
      </c>
      <c r="AX90" s="12" t="s">
        <v>78</v>
      </c>
      <c r="AY90" s="246" t="s">
        <v>183</v>
      </c>
    </row>
    <row r="91" s="13" customFormat="1">
      <c r="B91" s="247"/>
      <c r="C91" s="248"/>
      <c r="D91" s="232" t="s">
        <v>195</v>
      </c>
      <c r="E91" s="249" t="s">
        <v>540</v>
      </c>
      <c r="F91" s="250" t="s">
        <v>197</v>
      </c>
      <c r="G91" s="248"/>
      <c r="H91" s="251">
        <v>32</v>
      </c>
      <c r="I91" s="252"/>
      <c r="J91" s="252"/>
      <c r="K91" s="248"/>
      <c r="L91" s="248"/>
      <c r="M91" s="253"/>
      <c r="N91" s="254"/>
      <c r="O91" s="255"/>
      <c r="P91" s="255"/>
      <c r="Q91" s="255"/>
      <c r="R91" s="255"/>
      <c r="S91" s="255"/>
      <c r="T91" s="255"/>
      <c r="U91" s="255"/>
      <c r="V91" s="255"/>
      <c r="W91" s="255"/>
      <c r="X91" s="255"/>
      <c r="Y91" s="256"/>
      <c r="AT91" s="257" t="s">
        <v>195</v>
      </c>
      <c r="AU91" s="257" t="s">
        <v>88</v>
      </c>
      <c r="AV91" s="13" t="s">
        <v>129</v>
      </c>
      <c r="AW91" s="13" t="s">
        <v>5</v>
      </c>
      <c r="AX91" s="13" t="s">
        <v>86</v>
      </c>
      <c r="AY91" s="257" t="s">
        <v>183</v>
      </c>
    </row>
    <row r="92" s="1" customFormat="1" ht="24" customHeight="1">
      <c r="B92" s="39"/>
      <c r="C92" s="218" t="s">
        <v>88</v>
      </c>
      <c r="D92" s="260" t="s">
        <v>185</v>
      </c>
      <c r="E92" s="219" t="s">
        <v>554</v>
      </c>
      <c r="F92" s="220" t="s">
        <v>555</v>
      </c>
      <c r="G92" s="221" t="s">
        <v>367</v>
      </c>
      <c r="H92" s="222">
        <v>32</v>
      </c>
      <c r="I92" s="223"/>
      <c r="J92" s="223"/>
      <c r="K92" s="224">
        <f>ROUND(P92*H92,2)</f>
        <v>0</v>
      </c>
      <c r="L92" s="220" t="s">
        <v>189</v>
      </c>
      <c r="M92" s="44"/>
      <c r="N92" s="225" t="s">
        <v>20</v>
      </c>
      <c r="O92" s="226" t="s">
        <v>47</v>
      </c>
      <c r="P92" s="227">
        <f>I92+J92</f>
        <v>0</v>
      </c>
      <c r="Q92" s="227">
        <f>ROUND(I92*H92,2)</f>
        <v>0</v>
      </c>
      <c r="R92" s="227">
        <f>ROUND(J92*H92,2)</f>
        <v>0</v>
      </c>
      <c r="S92" s="84"/>
      <c r="T92" s="228">
        <f>S92*H92</f>
        <v>0</v>
      </c>
      <c r="U92" s="228">
        <v>0.00018000000000000001</v>
      </c>
      <c r="V92" s="228">
        <f>U92*H92</f>
        <v>0.0057600000000000004</v>
      </c>
      <c r="W92" s="228">
        <v>0</v>
      </c>
      <c r="X92" s="228">
        <f>W92*H92</f>
        <v>0</v>
      </c>
      <c r="Y92" s="229" t="s">
        <v>20</v>
      </c>
      <c r="AR92" s="230" t="s">
        <v>129</v>
      </c>
      <c r="AT92" s="230" t="s">
        <v>185</v>
      </c>
      <c r="AU92" s="230" t="s">
        <v>88</v>
      </c>
      <c r="AY92" s="18" t="s">
        <v>183</v>
      </c>
      <c r="BE92" s="231">
        <f>IF(O92="základní",K92,0)</f>
        <v>0</v>
      </c>
      <c r="BF92" s="231">
        <f>IF(O92="snížená",K92,0)</f>
        <v>0</v>
      </c>
      <c r="BG92" s="231">
        <f>IF(O92="zákl. přenesená",K92,0)</f>
        <v>0</v>
      </c>
      <c r="BH92" s="231">
        <f>IF(O92="sníž. přenesená",K92,0)</f>
        <v>0</v>
      </c>
      <c r="BI92" s="231">
        <f>IF(O92="nulová",K92,0)</f>
        <v>0</v>
      </c>
      <c r="BJ92" s="18" t="s">
        <v>86</v>
      </c>
      <c r="BK92" s="231">
        <f>ROUND(P92*H92,2)</f>
        <v>0</v>
      </c>
      <c r="BL92" s="18" t="s">
        <v>129</v>
      </c>
      <c r="BM92" s="230" t="s">
        <v>556</v>
      </c>
    </row>
    <row r="93" s="1" customFormat="1">
      <c r="B93" s="39"/>
      <c r="C93" s="40"/>
      <c r="D93" s="232" t="s">
        <v>191</v>
      </c>
      <c r="E93" s="40"/>
      <c r="F93" s="233" t="s">
        <v>557</v>
      </c>
      <c r="G93" s="40"/>
      <c r="H93" s="40"/>
      <c r="I93" s="138"/>
      <c r="J93" s="138"/>
      <c r="K93" s="40"/>
      <c r="L93" s="40"/>
      <c r="M93" s="44"/>
      <c r="N93" s="234"/>
      <c r="O93" s="84"/>
      <c r="P93" s="84"/>
      <c r="Q93" s="84"/>
      <c r="R93" s="84"/>
      <c r="S93" s="84"/>
      <c r="T93" s="84"/>
      <c r="U93" s="84"/>
      <c r="V93" s="84"/>
      <c r="W93" s="84"/>
      <c r="X93" s="84"/>
      <c r="Y93" s="85"/>
      <c r="AT93" s="18" t="s">
        <v>191</v>
      </c>
      <c r="AU93" s="18" t="s">
        <v>88</v>
      </c>
    </row>
    <row r="94" s="1" customFormat="1">
      <c r="B94" s="39"/>
      <c r="C94" s="40"/>
      <c r="D94" s="232" t="s">
        <v>193</v>
      </c>
      <c r="E94" s="40"/>
      <c r="F94" s="235" t="s">
        <v>558</v>
      </c>
      <c r="G94" s="40"/>
      <c r="H94" s="40"/>
      <c r="I94" s="138"/>
      <c r="J94" s="138"/>
      <c r="K94" s="40"/>
      <c r="L94" s="40"/>
      <c r="M94" s="44"/>
      <c r="N94" s="234"/>
      <c r="O94" s="84"/>
      <c r="P94" s="84"/>
      <c r="Q94" s="84"/>
      <c r="R94" s="84"/>
      <c r="S94" s="84"/>
      <c r="T94" s="84"/>
      <c r="U94" s="84"/>
      <c r="V94" s="84"/>
      <c r="W94" s="84"/>
      <c r="X94" s="84"/>
      <c r="Y94" s="85"/>
      <c r="AT94" s="18" t="s">
        <v>193</v>
      </c>
      <c r="AU94" s="18" t="s">
        <v>88</v>
      </c>
    </row>
    <row r="95" s="12" customFormat="1">
      <c r="B95" s="236"/>
      <c r="C95" s="237"/>
      <c r="D95" s="232" t="s">
        <v>195</v>
      </c>
      <c r="E95" s="238" t="s">
        <v>20</v>
      </c>
      <c r="F95" s="239" t="s">
        <v>540</v>
      </c>
      <c r="G95" s="237"/>
      <c r="H95" s="240">
        <v>32</v>
      </c>
      <c r="I95" s="241"/>
      <c r="J95" s="241"/>
      <c r="K95" s="237"/>
      <c r="L95" s="237"/>
      <c r="M95" s="242"/>
      <c r="N95" s="243"/>
      <c r="O95" s="244"/>
      <c r="P95" s="244"/>
      <c r="Q95" s="244"/>
      <c r="R95" s="244"/>
      <c r="S95" s="244"/>
      <c r="T95" s="244"/>
      <c r="U95" s="244"/>
      <c r="V95" s="244"/>
      <c r="W95" s="244"/>
      <c r="X95" s="244"/>
      <c r="Y95" s="245"/>
      <c r="AT95" s="246" t="s">
        <v>195</v>
      </c>
      <c r="AU95" s="246" t="s">
        <v>88</v>
      </c>
      <c r="AV95" s="12" t="s">
        <v>88</v>
      </c>
      <c r="AW95" s="12" t="s">
        <v>5</v>
      </c>
      <c r="AX95" s="12" t="s">
        <v>78</v>
      </c>
      <c r="AY95" s="246" t="s">
        <v>183</v>
      </c>
    </row>
    <row r="96" s="13" customFormat="1">
      <c r="B96" s="247"/>
      <c r="C96" s="248"/>
      <c r="D96" s="232" t="s">
        <v>195</v>
      </c>
      <c r="E96" s="249" t="s">
        <v>20</v>
      </c>
      <c r="F96" s="250" t="s">
        <v>197</v>
      </c>
      <c r="G96" s="248"/>
      <c r="H96" s="251">
        <v>32</v>
      </c>
      <c r="I96" s="252"/>
      <c r="J96" s="252"/>
      <c r="K96" s="248"/>
      <c r="L96" s="248"/>
      <c r="M96" s="253"/>
      <c r="N96" s="254"/>
      <c r="O96" s="255"/>
      <c r="P96" s="255"/>
      <c r="Q96" s="255"/>
      <c r="R96" s="255"/>
      <c r="S96" s="255"/>
      <c r="T96" s="255"/>
      <c r="U96" s="255"/>
      <c r="V96" s="255"/>
      <c r="W96" s="255"/>
      <c r="X96" s="255"/>
      <c r="Y96" s="256"/>
      <c r="AT96" s="257" t="s">
        <v>195</v>
      </c>
      <c r="AU96" s="257" t="s">
        <v>88</v>
      </c>
      <c r="AV96" s="13" t="s">
        <v>129</v>
      </c>
      <c r="AW96" s="13" t="s">
        <v>5</v>
      </c>
      <c r="AX96" s="13" t="s">
        <v>86</v>
      </c>
      <c r="AY96" s="257" t="s">
        <v>183</v>
      </c>
    </row>
    <row r="97" s="1" customFormat="1" ht="24" customHeight="1">
      <c r="B97" s="39"/>
      <c r="C97" s="218" t="s">
        <v>205</v>
      </c>
      <c r="D97" s="260" t="s">
        <v>185</v>
      </c>
      <c r="E97" s="219" t="s">
        <v>564</v>
      </c>
      <c r="F97" s="220" t="s">
        <v>565</v>
      </c>
      <c r="G97" s="221" t="s">
        <v>200</v>
      </c>
      <c r="H97" s="222">
        <v>4</v>
      </c>
      <c r="I97" s="223"/>
      <c r="J97" s="223"/>
      <c r="K97" s="224">
        <f>ROUND(P97*H97,2)</f>
        <v>0</v>
      </c>
      <c r="L97" s="220" t="s">
        <v>189</v>
      </c>
      <c r="M97" s="44"/>
      <c r="N97" s="225" t="s">
        <v>20</v>
      </c>
      <c r="O97" s="226" t="s">
        <v>47</v>
      </c>
      <c r="P97" s="227">
        <f>I97+J97</f>
        <v>0</v>
      </c>
      <c r="Q97" s="227">
        <f>ROUND(I97*H97,2)</f>
        <v>0</v>
      </c>
      <c r="R97" s="227">
        <f>ROUND(J97*H97,2)</f>
        <v>0</v>
      </c>
      <c r="S97" s="84"/>
      <c r="T97" s="228">
        <f>S97*H97</f>
        <v>0</v>
      </c>
      <c r="U97" s="228">
        <v>0.00018000000000000001</v>
      </c>
      <c r="V97" s="228">
        <f>U97*H97</f>
        <v>0.00072000000000000005</v>
      </c>
      <c r="W97" s="228">
        <v>0</v>
      </c>
      <c r="X97" s="228">
        <f>W97*H97</f>
        <v>0</v>
      </c>
      <c r="Y97" s="229" t="s">
        <v>20</v>
      </c>
      <c r="AR97" s="230" t="s">
        <v>129</v>
      </c>
      <c r="AT97" s="230" t="s">
        <v>185</v>
      </c>
      <c r="AU97" s="230" t="s">
        <v>88</v>
      </c>
      <c r="AY97" s="18" t="s">
        <v>183</v>
      </c>
      <c r="BE97" s="231">
        <f>IF(O97="základní",K97,0)</f>
        <v>0</v>
      </c>
      <c r="BF97" s="231">
        <f>IF(O97="snížená",K97,0)</f>
        <v>0</v>
      </c>
      <c r="BG97" s="231">
        <f>IF(O97="zákl. přenesená",K97,0)</f>
        <v>0</v>
      </c>
      <c r="BH97" s="231">
        <f>IF(O97="sníž. přenesená",K97,0)</f>
        <v>0</v>
      </c>
      <c r="BI97" s="231">
        <f>IF(O97="nulová",K97,0)</f>
        <v>0</v>
      </c>
      <c r="BJ97" s="18" t="s">
        <v>86</v>
      </c>
      <c r="BK97" s="231">
        <f>ROUND(P97*H97,2)</f>
        <v>0</v>
      </c>
      <c r="BL97" s="18" t="s">
        <v>129</v>
      </c>
      <c r="BM97" s="230" t="s">
        <v>566</v>
      </c>
    </row>
    <row r="98" s="1" customFormat="1">
      <c r="B98" s="39"/>
      <c r="C98" s="40"/>
      <c r="D98" s="232" t="s">
        <v>191</v>
      </c>
      <c r="E98" s="40"/>
      <c r="F98" s="233" t="s">
        <v>567</v>
      </c>
      <c r="G98" s="40"/>
      <c r="H98" s="40"/>
      <c r="I98" s="138"/>
      <c r="J98" s="138"/>
      <c r="K98" s="40"/>
      <c r="L98" s="40"/>
      <c r="M98" s="44"/>
      <c r="N98" s="234"/>
      <c r="O98" s="84"/>
      <c r="P98" s="84"/>
      <c r="Q98" s="84"/>
      <c r="R98" s="84"/>
      <c r="S98" s="84"/>
      <c r="T98" s="84"/>
      <c r="U98" s="84"/>
      <c r="V98" s="84"/>
      <c r="W98" s="84"/>
      <c r="X98" s="84"/>
      <c r="Y98" s="85"/>
      <c r="AT98" s="18" t="s">
        <v>191</v>
      </c>
      <c r="AU98" s="18" t="s">
        <v>88</v>
      </c>
    </row>
    <row r="99" s="1" customFormat="1">
      <c r="B99" s="39"/>
      <c r="C99" s="40"/>
      <c r="D99" s="232" t="s">
        <v>193</v>
      </c>
      <c r="E99" s="40"/>
      <c r="F99" s="235" t="s">
        <v>563</v>
      </c>
      <c r="G99" s="40"/>
      <c r="H99" s="40"/>
      <c r="I99" s="138"/>
      <c r="J99" s="138"/>
      <c r="K99" s="40"/>
      <c r="L99" s="40"/>
      <c r="M99" s="44"/>
      <c r="N99" s="234"/>
      <c r="O99" s="84"/>
      <c r="P99" s="84"/>
      <c r="Q99" s="84"/>
      <c r="R99" s="84"/>
      <c r="S99" s="84"/>
      <c r="T99" s="84"/>
      <c r="U99" s="84"/>
      <c r="V99" s="84"/>
      <c r="W99" s="84"/>
      <c r="X99" s="84"/>
      <c r="Y99" s="85"/>
      <c r="AT99" s="18" t="s">
        <v>193</v>
      </c>
      <c r="AU99" s="18" t="s">
        <v>88</v>
      </c>
    </row>
    <row r="100" s="12" customFormat="1">
      <c r="B100" s="236"/>
      <c r="C100" s="237"/>
      <c r="D100" s="232" t="s">
        <v>195</v>
      </c>
      <c r="E100" s="238" t="s">
        <v>20</v>
      </c>
      <c r="F100" s="239" t="s">
        <v>543</v>
      </c>
      <c r="G100" s="237"/>
      <c r="H100" s="240">
        <v>4</v>
      </c>
      <c r="I100" s="241"/>
      <c r="J100" s="241"/>
      <c r="K100" s="237"/>
      <c r="L100" s="237"/>
      <c r="M100" s="242"/>
      <c r="N100" s="243"/>
      <c r="O100" s="244"/>
      <c r="P100" s="244"/>
      <c r="Q100" s="244"/>
      <c r="R100" s="244"/>
      <c r="S100" s="244"/>
      <c r="T100" s="244"/>
      <c r="U100" s="244"/>
      <c r="V100" s="244"/>
      <c r="W100" s="244"/>
      <c r="X100" s="244"/>
      <c r="Y100" s="245"/>
      <c r="AT100" s="246" t="s">
        <v>195</v>
      </c>
      <c r="AU100" s="246" t="s">
        <v>88</v>
      </c>
      <c r="AV100" s="12" t="s">
        <v>88</v>
      </c>
      <c r="AW100" s="12" t="s">
        <v>5</v>
      </c>
      <c r="AX100" s="12" t="s">
        <v>78</v>
      </c>
      <c r="AY100" s="246" t="s">
        <v>183</v>
      </c>
    </row>
    <row r="101" s="13" customFormat="1">
      <c r="B101" s="247"/>
      <c r="C101" s="248"/>
      <c r="D101" s="232" t="s">
        <v>195</v>
      </c>
      <c r="E101" s="249" t="s">
        <v>20</v>
      </c>
      <c r="F101" s="250" t="s">
        <v>197</v>
      </c>
      <c r="G101" s="248"/>
      <c r="H101" s="251">
        <v>4</v>
      </c>
      <c r="I101" s="252"/>
      <c r="J101" s="252"/>
      <c r="K101" s="248"/>
      <c r="L101" s="248"/>
      <c r="M101" s="253"/>
      <c r="N101" s="254"/>
      <c r="O101" s="255"/>
      <c r="P101" s="255"/>
      <c r="Q101" s="255"/>
      <c r="R101" s="255"/>
      <c r="S101" s="255"/>
      <c r="T101" s="255"/>
      <c r="U101" s="255"/>
      <c r="V101" s="255"/>
      <c r="W101" s="255"/>
      <c r="X101" s="255"/>
      <c r="Y101" s="256"/>
      <c r="AT101" s="257" t="s">
        <v>195</v>
      </c>
      <c r="AU101" s="257" t="s">
        <v>88</v>
      </c>
      <c r="AV101" s="13" t="s">
        <v>129</v>
      </c>
      <c r="AW101" s="13" t="s">
        <v>5</v>
      </c>
      <c r="AX101" s="13" t="s">
        <v>86</v>
      </c>
      <c r="AY101" s="257" t="s">
        <v>183</v>
      </c>
    </row>
    <row r="102" s="1" customFormat="1" ht="24" customHeight="1">
      <c r="B102" s="39"/>
      <c r="C102" s="218" t="s">
        <v>129</v>
      </c>
      <c r="D102" s="260" t="s">
        <v>185</v>
      </c>
      <c r="E102" s="219" t="s">
        <v>568</v>
      </c>
      <c r="F102" s="220" t="s">
        <v>569</v>
      </c>
      <c r="G102" s="221" t="s">
        <v>200</v>
      </c>
      <c r="H102" s="222">
        <v>1</v>
      </c>
      <c r="I102" s="223"/>
      <c r="J102" s="223"/>
      <c r="K102" s="224">
        <f>ROUND(P102*H102,2)</f>
        <v>0</v>
      </c>
      <c r="L102" s="220" t="s">
        <v>189</v>
      </c>
      <c r="M102" s="44"/>
      <c r="N102" s="225" t="s">
        <v>20</v>
      </c>
      <c r="O102" s="226" t="s">
        <v>47</v>
      </c>
      <c r="P102" s="227">
        <f>I102+J102</f>
        <v>0</v>
      </c>
      <c r="Q102" s="227">
        <f>ROUND(I102*H102,2)</f>
        <v>0</v>
      </c>
      <c r="R102" s="227">
        <f>ROUND(J102*H102,2)</f>
        <v>0</v>
      </c>
      <c r="S102" s="84"/>
      <c r="T102" s="228">
        <f>S102*H102</f>
        <v>0</v>
      </c>
      <c r="U102" s="228">
        <v>0.00018000000000000001</v>
      </c>
      <c r="V102" s="228">
        <f>U102*H102</f>
        <v>0.00018000000000000001</v>
      </c>
      <c r="W102" s="228">
        <v>0</v>
      </c>
      <c r="X102" s="228">
        <f>W102*H102</f>
        <v>0</v>
      </c>
      <c r="Y102" s="229" t="s">
        <v>20</v>
      </c>
      <c r="AR102" s="230" t="s">
        <v>129</v>
      </c>
      <c r="AT102" s="230" t="s">
        <v>185</v>
      </c>
      <c r="AU102" s="230" t="s">
        <v>88</v>
      </c>
      <c r="AY102" s="18" t="s">
        <v>183</v>
      </c>
      <c r="BE102" s="231">
        <f>IF(O102="základní",K102,0)</f>
        <v>0</v>
      </c>
      <c r="BF102" s="231">
        <f>IF(O102="snížená",K102,0)</f>
        <v>0</v>
      </c>
      <c r="BG102" s="231">
        <f>IF(O102="zákl. přenesená",K102,0)</f>
        <v>0</v>
      </c>
      <c r="BH102" s="231">
        <f>IF(O102="sníž. přenesená",K102,0)</f>
        <v>0</v>
      </c>
      <c r="BI102" s="231">
        <f>IF(O102="nulová",K102,0)</f>
        <v>0</v>
      </c>
      <c r="BJ102" s="18" t="s">
        <v>86</v>
      </c>
      <c r="BK102" s="231">
        <f>ROUND(P102*H102,2)</f>
        <v>0</v>
      </c>
      <c r="BL102" s="18" t="s">
        <v>129</v>
      </c>
      <c r="BM102" s="230" t="s">
        <v>570</v>
      </c>
    </row>
    <row r="103" s="1" customFormat="1">
      <c r="B103" s="39"/>
      <c r="C103" s="40"/>
      <c r="D103" s="232" t="s">
        <v>191</v>
      </c>
      <c r="E103" s="40"/>
      <c r="F103" s="233" t="s">
        <v>571</v>
      </c>
      <c r="G103" s="40"/>
      <c r="H103" s="40"/>
      <c r="I103" s="138"/>
      <c r="J103" s="138"/>
      <c r="K103" s="40"/>
      <c r="L103" s="40"/>
      <c r="M103" s="44"/>
      <c r="N103" s="234"/>
      <c r="O103" s="84"/>
      <c r="P103" s="84"/>
      <c r="Q103" s="84"/>
      <c r="R103" s="84"/>
      <c r="S103" s="84"/>
      <c r="T103" s="84"/>
      <c r="U103" s="84"/>
      <c r="V103" s="84"/>
      <c r="W103" s="84"/>
      <c r="X103" s="84"/>
      <c r="Y103" s="85"/>
      <c r="AT103" s="18" t="s">
        <v>191</v>
      </c>
      <c r="AU103" s="18" t="s">
        <v>88</v>
      </c>
    </row>
    <row r="104" s="1" customFormat="1">
      <c r="B104" s="39"/>
      <c r="C104" s="40"/>
      <c r="D104" s="232" t="s">
        <v>193</v>
      </c>
      <c r="E104" s="40"/>
      <c r="F104" s="235" t="s">
        <v>563</v>
      </c>
      <c r="G104" s="40"/>
      <c r="H104" s="40"/>
      <c r="I104" s="138"/>
      <c r="J104" s="138"/>
      <c r="K104" s="40"/>
      <c r="L104" s="40"/>
      <c r="M104" s="44"/>
      <c r="N104" s="234"/>
      <c r="O104" s="84"/>
      <c r="P104" s="84"/>
      <c r="Q104" s="84"/>
      <c r="R104" s="84"/>
      <c r="S104" s="84"/>
      <c r="T104" s="84"/>
      <c r="U104" s="84"/>
      <c r="V104" s="84"/>
      <c r="W104" s="84"/>
      <c r="X104" s="84"/>
      <c r="Y104" s="85"/>
      <c r="AT104" s="18" t="s">
        <v>193</v>
      </c>
      <c r="AU104" s="18" t="s">
        <v>88</v>
      </c>
    </row>
    <row r="105" s="12" customFormat="1">
      <c r="B105" s="236"/>
      <c r="C105" s="237"/>
      <c r="D105" s="232" t="s">
        <v>195</v>
      </c>
      <c r="E105" s="238" t="s">
        <v>20</v>
      </c>
      <c r="F105" s="239" t="s">
        <v>545</v>
      </c>
      <c r="G105" s="237"/>
      <c r="H105" s="240">
        <v>1</v>
      </c>
      <c r="I105" s="241"/>
      <c r="J105" s="241"/>
      <c r="K105" s="237"/>
      <c r="L105" s="237"/>
      <c r="M105" s="242"/>
      <c r="N105" s="243"/>
      <c r="O105" s="244"/>
      <c r="P105" s="244"/>
      <c r="Q105" s="244"/>
      <c r="R105" s="244"/>
      <c r="S105" s="244"/>
      <c r="T105" s="244"/>
      <c r="U105" s="244"/>
      <c r="V105" s="244"/>
      <c r="W105" s="244"/>
      <c r="X105" s="244"/>
      <c r="Y105" s="245"/>
      <c r="AT105" s="246" t="s">
        <v>195</v>
      </c>
      <c r="AU105" s="246" t="s">
        <v>88</v>
      </c>
      <c r="AV105" s="12" t="s">
        <v>88</v>
      </c>
      <c r="AW105" s="12" t="s">
        <v>5</v>
      </c>
      <c r="AX105" s="12" t="s">
        <v>78</v>
      </c>
      <c r="AY105" s="246" t="s">
        <v>183</v>
      </c>
    </row>
    <row r="106" s="13" customFormat="1">
      <c r="B106" s="247"/>
      <c r="C106" s="248"/>
      <c r="D106" s="232" t="s">
        <v>195</v>
      </c>
      <c r="E106" s="249" t="s">
        <v>20</v>
      </c>
      <c r="F106" s="250" t="s">
        <v>197</v>
      </c>
      <c r="G106" s="248"/>
      <c r="H106" s="251">
        <v>1</v>
      </c>
      <c r="I106" s="252"/>
      <c r="J106" s="252"/>
      <c r="K106" s="248"/>
      <c r="L106" s="248"/>
      <c r="M106" s="253"/>
      <c r="N106" s="254"/>
      <c r="O106" s="255"/>
      <c r="P106" s="255"/>
      <c r="Q106" s="255"/>
      <c r="R106" s="255"/>
      <c r="S106" s="255"/>
      <c r="T106" s="255"/>
      <c r="U106" s="255"/>
      <c r="V106" s="255"/>
      <c r="W106" s="255"/>
      <c r="X106" s="255"/>
      <c r="Y106" s="256"/>
      <c r="AT106" s="257" t="s">
        <v>195</v>
      </c>
      <c r="AU106" s="257" t="s">
        <v>88</v>
      </c>
      <c r="AV106" s="13" t="s">
        <v>129</v>
      </c>
      <c r="AW106" s="13" t="s">
        <v>5</v>
      </c>
      <c r="AX106" s="13" t="s">
        <v>86</v>
      </c>
      <c r="AY106" s="257" t="s">
        <v>183</v>
      </c>
    </row>
    <row r="107" s="1" customFormat="1" ht="24" customHeight="1">
      <c r="B107" s="39"/>
      <c r="C107" s="218" t="s">
        <v>127</v>
      </c>
      <c r="D107" s="218" t="s">
        <v>185</v>
      </c>
      <c r="E107" s="219" t="s">
        <v>573</v>
      </c>
      <c r="F107" s="220" t="s">
        <v>574</v>
      </c>
      <c r="G107" s="221" t="s">
        <v>200</v>
      </c>
      <c r="H107" s="222">
        <v>4</v>
      </c>
      <c r="I107" s="223"/>
      <c r="J107" s="223"/>
      <c r="K107" s="224">
        <f>ROUND(P107*H107,2)</f>
        <v>0</v>
      </c>
      <c r="L107" s="220" t="s">
        <v>189</v>
      </c>
      <c r="M107" s="44"/>
      <c r="N107" s="225" t="s">
        <v>20</v>
      </c>
      <c r="O107" s="226" t="s">
        <v>47</v>
      </c>
      <c r="P107" s="227">
        <f>I107+J107</f>
        <v>0</v>
      </c>
      <c r="Q107" s="227">
        <f>ROUND(I107*H107,2)</f>
        <v>0</v>
      </c>
      <c r="R107" s="227">
        <f>ROUND(J107*H107,2)</f>
        <v>0</v>
      </c>
      <c r="S107" s="84"/>
      <c r="T107" s="228">
        <f>S107*H107</f>
        <v>0</v>
      </c>
      <c r="U107" s="228">
        <v>0</v>
      </c>
      <c r="V107" s="228">
        <f>U107*H107</f>
        <v>0</v>
      </c>
      <c r="W107" s="228">
        <v>0</v>
      </c>
      <c r="X107" s="228">
        <f>W107*H107</f>
        <v>0</v>
      </c>
      <c r="Y107" s="229" t="s">
        <v>20</v>
      </c>
      <c r="AR107" s="230" t="s">
        <v>129</v>
      </c>
      <c r="AT107" s="230" t="s">
        <v>185</v>
      </c>
      <c r="AU107" s="230" t="s">
        <v>88</v>
      </c>
      <c r="AY107" s="18" t="s">
        <v>183</v>
      </c>
      <c r="BE107" s="231">
        <f>IF(O107="základní",K107,0)</f>
        <v>0</v>
      </c>
      <c r="BF107" s="231">
        <f>IF(O107="snížená",K107,0)</f>
        <v>0</v>
      </c>
      <c r="BG107" s="231">
        <f>IF(O107="zákl. přenesená",K107,0)</f>
        <v>0</v>
      </c>
      <c r="BH107" s="231">
        <f>IF(O107="sníž. přenesená",K107,0)</f>
        <v>0</v>
      </c>
      <c r="BI107" s="231">
        <f>IF(O107="nulová",K107,0)</f>
        <v>0</v>
      </c>
      <c r="BJ107" s="18" t="s">
        <v>86</v>
      </c>
      <c r="BK107" s="231">
        <f>ROUND(P107*H107,2)</f>
        <v>0</v>
      </c>
      <c r="BL107" s="18" t="s">
        <v>129</v>
      </c>
      <c r="BM107" s="230" t="s">
        <v>575</v>
      </c>
    </row>
    <row r="108" s="1" customFormat="1">
      <c r="B108" s="39"/>
      <c r="C108" s="40"/>
      <c r="D108" s="232" t="s">
        <v>191</v>
      </c>
      <c r="E108" s="40"/>
      <c r="F108" s="233" t="s">
        <v>576</v>
      </c>
      <c r="G108" s="40"/>
      <c r="H108" s="40"/>
      <c r="I108" s="138"/>
      <c r="J108" s="138"/>
      <c r="K108" s="40"/>
      <c r="L108" s="40"/>
      <c r="M108" s="44"/>
      <c r="N108" s="234"/>
      <c r="O108" s="84"/>
      <c r="P108" s="84"/>
      <c r="Q108" s="84"/>
      <c r="R108" s="84"/>
      <c r="S108" s="84"/>
      <c r="T108" s="84"/>
      <c r="U108" s="84"/>
      <c r="V108" s="84"/>
      <c r="W108" s="84"/>
      <c r="X108" s="84"/>
      <c r="Y108" s="85"/>
      <c r="AT108" s="18" t="s">
        <v>191</v>
      </c>
      <c r="AU108" s="18" t="s">
        <v>88</v>
      </c>
    </row>
    <row r="109" s="1" customFormat="1">
      <c r="B109" s="39"/>
      <c r="C109" s="40"/>
      <c r="D109" s="232" t="s">
        <v>193</v>
      </c>
      <c r="E109" s="40"/>
      <c r="F109" s="235" t="s">
        <v>577</v>
      </c>
      <c r="G109" s="40"/>
      <c r="H109" s="40"/>
      <c r="I109" s="138"/>
      <c r="J109" s="138"/>
      <c r="K109" s="40"/>
      <c r="L109" s="40"/>
      <c r="M109" s="44"/>
      <c r="N109" s="234"/>
      <c r="O109" s="84"/>
      <c r="P109" s="84"/>
      <c r="Q109" s="84"/>
      <c r="R109" s="84"/>
      <c r="S109" s="84"/>
      <c r="T109" s="84"/>
      <c r="U109" s="84"/>
      <c r="V109" s="84"/>
      <c r="W109" s="84"/>
      <c r="X109" s="84"/>
      <c r="Y109" s="85"/>
      <c r="AT109" s="18" t="s">
        <v>193</v>
      </c>
      <c r="AU109" s="18" t="s">
        <v>88</v>
      </c>
    </row>
    <row r="110" s="12" customFormat="1">
      <c r="B110" s="236"/>
      <c r="C110" s="237"/>
      <c r="D110" s="232" t="s">
        <v>195</v>
      </c>
      <c r="E110" s="238" t="s">
        <v>20</v>
      </c>
      <c r="F110" s="239" t="s">
        <v>943</v>
      </c>
      <c r="G110" s="237"/>
      <c r="H110" s="240">
        <v>4</v>
      </c>
      <c r="I110" s="241"/>
      <c r="J110" s="241"/>
      <c r="K110" s="237"/>
      <c r="L110" s="237"/>
      <c r="M110" s="242"/>
      <c r="N110" s="243"/>
      <c r="O110" s="244"/>
      <c r="P110" s="244"/>
      <c r="Q110" s="244"/>
      <c r="R110" s="244"/>
      <c r="S110" s="244"/>
      <c r="T110" s="244"/>
      <c r="U110" s="244"/>
      <c r="V110" s="244"/>
      <c r="W110" s="244"/>
      <c r="X110" s="244"/>
      <c r="Y110" s="245"/>
      <c r="AT110" s="246" t="s">
        <v>195</v>
      </c>
      <c r="AU110" s="246" t="s">
        <v>88</v>
      </c>
      <c r="AV110" s="12" t="s">
        <v>88</v>
      </c>
      <c r="AW110" s="12" t="s">
        <v>5</v>
      </c>
      <c r="AX110" s="12" t="s">
        <v>78</v>
      </c>
      <c r="AY110" s="246" t="s">
        <v>183</v>
      </c>
    </row>
    <row r="111" s="13" customFormat="1">
      <c r="B111" s="247"/>
      <c r="C111" s="248"/>
      <c r="D111" s="232" t="s">
        <v>195</v>
      </c>
      <c r="E111" s="249" t="s">
        <v>543</v>
      </c>
      <c r="F111" s="250" t="s">
        <v>197</v>
      </c>
      <c r="G111" s="248"/>
      <c r="H111" s="251">
        <v>4</v>
      </c>
      <c r="I111" s="252"/>
      <c r="J111" s="252"/>
      <c r="K111" s="248"/>
      <c r="L111" s="248"/>
      <c r="M111" s="253"/>
      <c r="N111" s="254"/>
      <c r="O111" s="255"/>
      <c r="P111" s="255"/>
      <c r="Q111" s="255"/>
      <c r="R111" s="255"/>
      <c r="S111" s="255"/>
      <c r="T111" s="255"/>
      <c r="U111" s="255"/>
      <c r="V111" s="255"/>
      <c r="W111" s="255"/>
      <c r="X111" s="255"/>
      <c r="Y111" s="256"/>
      <c r="AT111" s="257" t="s">
        <v>195</v>
      </c>
      <c r="AU111" s="257" t="s">
        <v>88</v>
      </c>
      <c r="AV111" s="13" t="s">
        <v>129</v>
      </c>
      <c r="AW111" s="13" t="s">
        <v>5</v>
      </c>
      <c r="AX111" s="13" t="s">
        <v>86</v>
      </c>
      <c r="AY111" s="257" t="s">
        <v>183</v>
      </c>
    </row>
    <row r="112" s="1" customFormat="1" ht="24" customHeight="1">
      <c r="B112" s="39"/>
      <c r="C112" s="218" t="s">
        <v>221</v>
      </c>
      <c r="D112" s="218" t="s">
        <v>185</v>
      </c>
      <c r="E112" s="219" t="s">
        <v>584</v>
      </c>
      <c r="F112" s="220" t="s">
        <v>585</v>
      </c>
      <c r="G112" s="221" t="s">
        <v>200</v>
      </c>
      <c r="H112" s="222">
        <v>1</v>
      </c>
      <c r="I112" s="223"/>
      <c r="J112" s="223"/>
      <c r="K112" s="224">
        <f>ROUND(P112*H112,2)</f>
        <v>0</v>
      </c>
      <c r="L112" s="220" t="s">
        <v>189</v>
      </c>
      <c r="M112" s="44"/>
      <c r="N112" s="225" t="s">
        <v>20</v>
      </c>
      <c r="O112" s="226" t="s">
        <v>47</v>
      </c>
      <c r="P112" s="227">
        <f>I112+J112</f>
        <v>0</v>
      </c>
      <c r="Q112" s="227">
        <f>ROUND(I112*H112,2)</f>
        <v>0</v>
      </c>
      <c r="R112" s="227">
        <f>ROUND(J112*H112,2)</f>
        <v>0</v>
      </c>
      <c r="S112" s="84"/>
      <c r="T112" s="228">
        <f>S112*H112</f>
        <v>0</v>
      </c>
      <c r="U112" s="228">
        <v>0</v>
      </c>
      <c r="V112" s="228">
        <f>U112*H112</f>
        <v>0</v>
      </c>
      <c r="W112" s="228">
        <v>0</v>
      </c>
      <c r="X112" s="228">
        <f>W112*H112</f>
        <v>0</v>
      </c>
      <c r="Y112" s="229" t="s">
        <v>20</v>
      </c>
      <c r="AR112" s="230" t="s">
        <v>129</v>
      </c>
      <c r="AT112" s="230" t="s">
        <v>185</v>
      </c>
      <c r="AU112" s="230" t="s">
        <v>88</v>
      </c>
      <c r="AY112" s="18" t="s">
        <v>183</v>
      </c>
      <c r="BE112" s="231">
        <f>IF(O112="základní",K112,0)</f>
        <v>0</v>
      </c>
      <c r="BF112" s="231">
        <f>IF(O112="snížená",K112,0)</f>
        <v>0</v>
      </c>
      <c r="BG112" s="231">
        <f>IF(O112="zákl. přenesená",K112,0)</f>
        <v>0</v>
      </c>
      <c r="BH112" s="231">
        <f>IF(O112="sníž. přenesená",K112,0)</f>
        <v>0</v>
      </c>
      <c r="BI112" s="231">
        <f>IF(O112="nulová",K112,0)</f>
        <v>0</v>
      </c>
      <c r="BJ112" s="18" t="s">
        <v>86</v>
      </c>
      <c r="BK112" s="231">
        <f>ROUND(P112*H112,2)</f>
        <v>0</v>
      </c>
      <c r="BL112" s="18" t="s">
        <v>129</v>
      </c>
      <c r="BM112" s="230" t="s">
        <v>586</v>
      </c>
    </row>
    <row r="113" s="1" customFormat="1">
      <c r="B113" s="39"/>
      <c r="C113" s="40"/>
      <c r="D113" s="232" t="s">
        <v>191</v>
      </c>
      <c r="E113" s="40"/>
      <c r="F113" s="233" t="s">
        <v>587</v>
      </c>
      <c r="G113" s="40"/>
      <c r="H113" s="40"/>
      <c r="I113" s="138"/>
      <c r="J113" s="138"/>
      <c r="K113" s="40"/>
      <c r="L113" s="40"/>
      <c r="M113" s="44"/>
      <c r="N113" s="234"/>
      <c r="O113" s="84"/>
      <c r="P113" s="84"/>
      <c r="Q113" s="84"/>
      <c r="R113" s="84"/>
      <c r="S113" s="84"/>
      <c r="T113" s="84"/>
      <c r="U113" s="84"/>
      <c r="V113" s="84"/>
      <c r="W113" s="84"/>
      <c r="X113" s="84"/>
      <c r="Y113" s="85"/>
      <c r="AT113" s="18" t="s">
        <v>191</v>
      </c>
      <c r="AU113" s="18" t="s">
        <v>88</v>
      </c>
    </row>
    <row r="114" s="1" customFormat="1">
      <c r="B114" s="39"/>
      <c r="C114" s="40"/>
      <c r="D114" s="232" t="s">
        <v>193</v>
      </c>
      <c r="E114" s="40"/>
      <c r="F114" s="235" t="s">
        <v>577</v>
      </c>
      <c r="G114" s="40"/>
      <c r="H114" s="40"/>
      <c r="I114" s="138"/>
      <c r="J114" s="138"/>
      <c r="K114" s="40"/>
      <c r="L114" s="40"/>
      <c r="M114" s="44"/>
      <c r="N114" s="234"/>
      <c r="O114" s="84"/>
      <c r="P114" s="84"/>
      <c r="Q114" s="84"/>
      <c r="R114" s="84"/>
      <c r="S114" s="84"/>
      <c r="T114" s="84"/>
      <c r="U114" s="84"/>
      <c r="V114" s="84"/>
      <c r="W114" s="84"/>
      <c r="X114" s="84"/>
      <c r="Y114" s="85"/>
      <c r="AT114" s="18" t="s">
        <v>193</v>
      </c>
      <c r="AU114" s="18" t="s">
        <v>88</v>
      </c>
    </row>
    <row r="115" s="12" customFormat="1">
      <c r="B115" s="236"/>
      <c r="C115" s="237"/>
      <c r="D115" s="232" t="s">
        <v>195</v>
      </c>
      <c r="E115" s="238" t="s">
        <v>20</v>
      </c>
      <c r="F115" s="239" t="s">
        <v>945</v>
      </c>
      <c r="G115" s="237"/>
      <c r="H115" s="240">
        <v>1</v>
      </c>
      <c r="I115" s="241"/>
      <c r="J115" s="241"/>
      <c r="K115" s="237"/>
      <c r="L115" s="237"/>
      <c r="M115" s="242"/>
      <c r="N115" s="243"/>
      <c r="O115" s="244"/>
      <c r="P115" s="244"/>
      <c r="Q115" s="244"/>
      <c r="R115" s="244"/>
      <c r="S115" s="244"/>
      <c r="T115" s="244"/>
      <c r="U115" s="244"/>
      <c r="V115" s="244"/>
      <c r="W115" s="244"/>
      <c r="X115" s="244"/>
      <c r="Y115" s="245"/>
      <c r="AT115" s="246" t="s">
        <v>195</v>
      </c>
      <c r="AU115" s="246" t="s">
        <v>88</v>
      </c>
      <c r="AV115" s="12" t="s">
        <v>88</v>
      </c>
      <c r="AW115" s="12" t="s">
        <v>5</v>
      </c>
      <c r="AX115" s="12" t="s">
        <v>78</v>
      </c>
      <c r="AY115" s="246" t="s">
        <v>183</v>
      </c>
    </row>
    <row r="116" s="13" customFormat="1">
      <c r="B116" s="247"/>
      <c r="C116" s="248"/>
      <c r="D116" s="232" t="s">
        <v>195</v>
      </c>
      <c r="E116" s="249" t="s">
        <v>545</v>
      </c>
      <c r="F116" s="250" t="s">
        <v>197</v>
      </c>
      <c r="G116" s="248"/>
      <c r="H116" s="251">
        <v>1</v>
      </c>
      <c r="I116" s="252"/>
      <c r="J116" s="252"/>
      <c r="K116" s="248"/>
      <c r="L116" s="248"/>
      <c r="M116" s="253"/>
      <c r="N116" s="254"/>
      <c r="O116" s="255"/>
      <c r="P116" s="255"/>
      <c r="Q116" s="255"/>
      <c r="R116" s="255"/>
      <c r="S116" s="255"/>
      <c r="T116" s="255"/>
      <c r="U116" s="255"/>
      <c r="V116" s="255"/>
      <c r="W116" s="255"/>
      <c r="X116" s="255"/>
      <c r="Y116" s="256"/>
      <c r="AT116" s="257" t="s">
        <v>195</v>
      </c>
      <c r="AU116" s="257" t="s">
        <v>88</v>
      </c>
      <c r="AV116" s="13" t="s">
        <v>129</v>
      </c>
      <c r="AW116" s="13" t="s">
        <v>5</v>
      </c>
      <c r="AX116" s="13" t="s">
        <v>86</v>
      </c>
      <c r="AY116" s="257" t="s">
        <v>183</v>
      </c>
    </row>
    <row r="117" s="1" customFormat="1" ht="24" customHeight="1">
      <c r="B117" s="39"/>
      <c r="C117" s="218" t="s">
        <v>230</v>
      </c>
      <c r="D117" s="260" t="s">
        <v>185</v>
      </c>
      <c r="E117" s="219" t="s">
        <v>610</v>
      </c>
      <c r="F117" s="220" t="s">
        <v>611</v>
      </c>
      <c r="G117" s="221" t="s">
        <v>200</v>
      </c>
      <c r="H117" s="222">
        <v>4</v>
      </c>
      <c r="I117" s="223"/>
      <c r="J117" s="223"/>
      <c r="K117" s="224">
        <f>ROUND(P117*H117,2)</f>
        <v>0</v>
      </c>
      <c r="L117" s="220" t="s">
        <v>189</v>
      </c>
      <c r="M117" s="44"/>
      <c r="N117" s="225" t="s">
        <v>20</v>
      </c>
      <c r="O117" s="226" t="s">
        <v>47</v>
      </c>
      <c r="P117" s="227">
        <f>I117+J117</f>
        <v>0</v>
      </c>
      <c r="Q117" s="227">
        <f>ROUND(I117*H117,2)</f>
        <v>0</v>
      </c>
      <c r="R117" s="227">
        <f>ROUND(J117*H117,2)</f>
        <v>0</v>
      </c>
      <c r="S117" s="84"/>
      <c r="T117" s="228">
        <f>S117*H117</f>
        <v>0</v>
      </c>
      <c r="U117" s="228">
        <v>0</v>
      </c>
      <c r="V117" s="228">
        <f>U117*H117</f>
        <v>0</v>
      </c>
      <c r="W117" s="228">
        <v>0</v>
      </c>
      <c r="X117" s="228">
        <f>W117*H117</f>
        <v>0</v>
      </c>
      <c r="Y117" s="229" t="s">
        <v>20</v>
      </c>
      <c r="AR117" s="230" t="s">
        <v>129</v>
      </c>
      <c r="AT117" s="230" t="s">
        <v>185</v>
      </c>
      <c r="AU117" s="230" t="s">
        <v>88</v>
      </c>
      <c r="AY117" s="18" t="s">
        <v>183</v>
      </c>
      <c r="BE117" s="231">
        <f>IF(O117="základní",K117,0)</f>
        <v>0</v>
      </c>
      <c r="BF117" s="231">
        <f>IF(O117="snížená",K117,0)</f>
        <v>0</v>
      </c>
      <c r="BG117" s="231">
        <f>IF(O117="zákl. přenesená",K117,0)</f>
        <v>0</v>
      </c>
      <c r="BH117" s="231">
        <f>IF(O117="sníž. přenesená",K117,0)</f>
        <v>0</v>
      </c>
      <c r="BI117" s="231">
        <f>IF(O117="nulová",K117,0)</f>
        <v>0</v>
      </c>
      <c r="BJ117" s="18" t="s">
        <v>86</v>
      </c>
      <c r="BK117" s="231">
        <f>ROUND(P117*H117,2)</f>
        <v>0</v>
      </c>
      <c r="BL117" s="18" t="s">
        <v>129</v>
      </c>
      <c r="BM117" s="230" t="s">
        <v>612</v>
      </c>
    </row>
    <row r="118" s="1" customFormat="1">
      <c r="B118" s="39"/>
      <c r="C118" s="40"/>
      <c r="D118" s="232" t="s">
        <v>191</v>
      </c>
      <c r="E118" s="40"/>
      <c r="F118" s="233" t="s">
        <v>613</v>
      </c>
      <c r="G118" s="40"/>
      <c r="H118" s="40"/>
      <c r="I118" s="138"/>
      <c r="J118" s="138"/>
      <c r="K118" s="40"/>
      <c r="L118" s="40"/>
      <c r="M118" s="44"/>
      <c r="N118" s="234"/>
      <c r="O118" s="84"/>
      <c r="P118" s="84"/>
      <c r="Q118" s="84"/>
      <c r="R118" s="84"/>
      <c r="S118" s="84"/>
      <c r="T118" s="84"/>
      <c r="U118" s="84"/>
      <c r="V118" s="84"/>
      <c r="W118" s="84"/>
      <c r="X118" s="84"/>
      <c r="Y118" s="85"/>
      <c r="AT118" s="18" t="s">
        <v>191</v>
      </c>
      <c r="AU118" s="18" t="s">
        <v>88</v>
      </c>
    </row>
    <row r="119" s="1" customFormat="1">
      <c r="B119" s="39"/>
      <c r="C119" s="40"/>
      <c r="D119" s="232" t="s">
        <v>193</v>
      </c>
      <c r="E119" s="40"/>
      <c r="F119" s="235" t="s">
        <v>342</v>
      </c>
      <c r="G119" s="40"/>
      <c r="H119" s="40"/>
      <c r="I119" s="138"/>
      <c r="J119" s="138"/>
      <c r="K119" s="40"/>
      <c r="L119" s="40"/>
      <c r="M119" s="44"/>
      <c r="N119" s="234"/>
      <c r="O119" s="84"/>
      <c r="P119" s="84"/>
      <c r="Q119" s="84"/>
      <c r="R119" s="84"/>
      <c r="S119" s="84"/>
      <c r="T119" s="84"/>
      <c r="U119" s="84"/>
      <c r="V119" s="84"/>
      <c r="W119" s="84"/>
      <c r="X119" s="84"/>
      <c r="Y119" s="85"/>
      <c r="AT119" s="18" t="s">
        <v>193</v>
      </c>
      <c r="AU119" s="18" t="s">
        <v>88</v>
      </c>
    </row>
    <row r="120" s="12" customFormat="1">
      <c r="B120" s="236"/>
      <c r="C120" s="237"/>
      <c r="D120" s="232" t="s">
        <v>195</v>
      </c>
      <c r="E120" s="238" t="s">
        <v>20</v>
      </c>
      <c r="F120" s="239" t="s">
        <v>543</v>
      </c>
      <c r="G120" s="237"/>
      <c r="H120" s="240">
        <v>4</v>
      </c>
      <c r="I120" s="241"/>
      <c r="J120" s="241"/>
      <c r="K120" s="237"/>
      <c r="L120" s="237"/>
      <c r="M120" s="242"/>
      <c r="N120" s="243"/>
      <c r="O120" s="244"/>
      <c r="P120" s="244"/>
      <c r="Q120" s="244"/>
      <c r="R120" s="244"/>
      <c r="S120" s="244"/>
      <c r="T120" s="244"/>
      <c r="U120" s="244"/>
      <c r="V120" s="244"/>
      <c r="W120" s="244"/>
      <c r="X120" s="244"/>
      <c r="Y120" s="245"/>
      <c r="AT120" s="246" t="s">
        <v>195</v>
      </c>
      <c r="AU120" s="246" t="s">
        <v>88</v>
      </c>
      <c r="AV120" s="12" t="s">
        <v>88</v>
      </c>
      <c r="AW120" s="12" t="s">
        <v>5</v>
      </c>
      <c r="AX120" s="12" t="s">
        <v>78</v>
      </c>
      <c r="AY120" s="246" t="s">
        <v>183</v>
      </c>
    </row>
    <row r="121" s="13" customFormat="1">
      <c r="B121" s="247"/>
      <c r="C121" s="248"/>
      <c r="D121" s="232" t="s">
        <v>195</v>
      </c>
      <c r="E121" s="249" t="s">
        <v>20</v>
      </c>
      <c r="F121" s="250" t="s">
        <v>197</v>
      </c>
      <c r="G121" s="248"/>
      <c r="H121" s="251">
        <v>4</v>
      </c>
      <c r="I121" s="252"/>
      <c r="J121" s="252"/>
      <c r="K121" s="248"/>
      <c r="L121" s="248"/>
      <c r="M121" s="253"/>
      <c r="N121" s="254"/>
      <c r="O121" s="255"/>
      <c r="P121" s="255"/>
      <c r="Q121" s="255"/>
      <c r="R121" s="255"/>
      <c r="S121" s="255"/>
      <c r="T121" s="255"/>
      <c r="U121" s="255"/>
      <c r="V121" s="255"/>
      <c r="W121" s="255"/>
      <c r="X121" s="255"/>
      <c r="Y121" s="256"/>
      <c r="AT121" s="257" t="s">
        <v>195</v>
      </c>
      <c r="AU121" s="257" t="s">
        <v>88</v>
      </c>
      <c r="AV121" s="13" t="s">
        <v>129</v>
      </c>
      <c r="AW121" s="13" t="s">
        <v>5</v>
      </c>
      <c r="AX121" s="13" t="s">
        <v>86</v>
      </c>
      <c r="AY121" s="257" t="s">
        <v>183</v>
      </c>
    </row>
    <row r="122" s="1" customFormat="1" ht="24" customHeight="1">
      <c r="B122" s="39"/>
      <c r="C122" s="218" t="s">
        <v>236</v>
      </c>
      <c r="D122" s="260" t="s">
        <v>185</v>
      </c>
      <c r="E122" s="219" t="s">
        <v>618</v>
      </c>
      <c r="F122" s="220" t="s">
        <v>619</v>
      </c>
      <c r="G122" s="221" t="s">
        <v>200</v>
      </c>
      <c r="H122" s="222">
        <v>1</v>
      </c>
      <c r="I122" s="223"/>
      <c r="J122" s="223"/>
      <c r="K122" s="224">
        <f>ROUND(P122*H122,2)</f>
        <v>0</v>
      </c>
      <c r="L122" s="220" t="s">
        <v>189</v>
      </c>
      <c r="M122" s="44"/>
      <c r="N122" s="225" t="s">
        <v>20</v>
      </c>
      <c r="O122" s="226" t="s">
        <v>47</v>
      </c>
      <c r="P122" s="227">
        <f>I122+J122</f>
        <v>0</v>
      </c>
      <c r="Q122" s="227">
        <f>ROUND(I122*H122,2)</f>
        <v>0</v>
      </c>
      <c r="R122" s="227">
        <f>ROUND(J122*H122,2)</f>
        <v>0</v>
      </c>
      <c r="S122" s="84"/>
      <c r="T122" s="228">
        <f>S122*H122</f>
        <v>0</v>
      </c>
      <c r="U122" s="228">
        <v>0</v>
      </c>
      <c r="V122" s="228">
        <f>U122*H122</f>
        <v>0</v>
      </c>
      <c r="W122" s="228">
        <v>0</v>
      </c>
      <c r="X122" s="228">
        <f>W122*H122</f>
        <v>0</v>
      </c>
      <c r="Y122" s="229" t="s">
        <v>20</v>
      </c>
      <c r="AR122" s="230" t="s">
        <v>129</v>
      </c>
      <c r="AT122" s="230" t="s">
        <v>185</v>
      </c>
      <c r="AU122" s="230" t="s">
        <v>88</v>
      </c>
      <c r="AY122" s="18" t="s">
        <v>183</v>
      </c>
      <c r="BE122" s="231">
        <f>IF(O122="základní",K122,0)</f>
        <v>0</v>
      </c>
      <c r="BF122" s="231">
        <f>IF(O122="snížená",K122,0)</f>
        <v>0</v>
      </c>
      <c r="BG122" s="231">
        <f>IF(O122="zákl. přenesená",K122,0)</f>
        <v>0</v>
      </c>
      <c r="BH122" s="231">
        <f>IF(O122="sníž. přenesená",K122,0)</f>
        <v>0</v>
      </c>
      <c r="BI122" s="231">
        <f>IF(O122="nulová",K122,0)</f>
        <v>0</v>
      </c>
      <c r="BJ122" s="18" t="s">
        <v>86</v>
      </c>
      <c r="BK122" s="231">
        <f>ROUND(P122*H122,2)</f>
        <v>0</v>
      </c>
      <c r="BL122" s="18" t="s">
        <v>129</v>
      </c>
      <c r="BM122" s="230" t="s">
        <v>620</v>
      </c>
    </row>
    <row r="123" s="1" customFormat="1">
      <c r="B123" s="39"/>
      <c r="C123" s="40"/>
      <c r="D123" s="232" t="s">
        <v>191</v>
      </c>
      <c r="E123" s="40"/>
      <c r="F123" s="233" t="s">
        <v>621</v>
      </c>
      <c r="G123" s="40"/>
      <c r="H123" s="40"/>
      <c r="I123" s="138"/>
      <c r="J123" s="138"/>
      <c r="K123" s="40"/>
      <c r="L123" s="40"/>
      <c r="M123" s="44"/>
      <c r="N123" s="234"/>
      <c r="O123" s="84"/>
      <c r="P123" s="84"/>
      <c r="Q123" s="84"/>
      <c r="R123" s="84"/>
      <c r="S123" s="84"/>
      <c r="T123" s="84"/>
      <c r="U123" s="84"/>
      <c r="V123" s="84"/>
      <c r="W123" s="84"/>
      <c r="X123" s="84"/>
      <c r="Y123" s="85"/>
      <c r="AT123" s="18" t="s">
        <v>191</v>
      </c>
      <c r="AU123" s="18" t="s">
        <v>88</v>
      </c>
    </row>
    <row r="124" s="1" customFormat="1">
      <c r="B124" s="39"/>
      <c r="C124" s="40"/>
      <c r="D124" s="232" t="s">
        <v>193</v>
      </c>
      <c r="E124" s="40"/>
      <c r="F124" s="235" t="s">
        <v>342</v>
      </c>
      <c r="G124" s="40"/>
      <c r="H124" s="40"/>
      <c r="I124" s="138"/>
      <c r="J124" s="138"/>
      <c r="K124" s="40"/>
      <c r="L124" s="40"/>
      <c r="M124" s="44"/>
      <c r="N124" s="234"/>
      <c r="O124" s="84"/>
      <c r="P124" s="84"/>
      <c r="Q124" s="84"/>
      <c r="R124" s="84"/>
      <c r="S124" s="84"/>
      <c r="T124" s="84"/>
      <c r="U124" s="84"/>
      <c r="V124" s="84"/>
      <c r="W124" s="84"/>
      <c r="X124" s="84"/>
      <c r="Y124" s="85"/>
      <c r="AT124" s="18" t="s">
        <v>193</v>
      </c>
      <c r="AU124" s="18" t="s">
        <v>88</v>
      </c>
    </row>
    <row r="125" s="12" customFormat="1">
      <c r="B125" s="236"/>
      <c r="C125" s="237"/>
      <c r="D125" s="232" t="s">
        <v>195</v>
      </c>
      <c r="E125" s="238" t="s">
        <v>20</v>
      </c>
      <c r="F125" s="239" t="s">
        <v>545</v>
      </c>
      <c r="G125" s="237"/>
      <c r="H125" s="240">
        <v>1</v>
      </c>
      <c r="I125" s="241"/>
      <c r="J125" s="241"/>
      <c r="K125" s="237"/>
      <c r="L125" s="237"/>
      <c r="M125" s="242"/>
      <c r="N125" s="243"/>
      <c r="O125" s="244"/>
      <c r="P125" s="244"/>
      <c r="Q125" s="244"/>
      <c r="R125" s="244"/>
      <c r="S125" s="244"/>
      <c r="T125" s="244"/>
      <c r="U125" s="244"/>
      <c r="V125" s="244"/>
      <c r="W125" s="244"/>
      <c r="X125" s="244"/>
      <c r="Y125" s="245"/>
      <c r="AT125" s="246" t="s">
        <v>195</v>
      </c>
      <c r="AU125" s="246" t="s">
        <v>88</v>
      </c>
      <c r="AV125" s="12" t="s">
        <v>88</v>
      </c>
      <c r="AW125" s="12" t="s">
        <v>5</v>
      </c>
      <c r="AX125" s="12" t="s">
        <v>78</v>
      </c>
      <c r="AY125" s="246" t="s">
        <v>183</v>
      </c>
    </row>
    <row r="126" s="13" customFormat="1">
      <c r="B126" s="247"/>
      <c r="C126" s="248"/>
      <c r="D126" s="232" t="s">
        <v>195</v>
      </c>
      <c r="E126" s="249" t="s">
        <v>20</v>
      </c>
      <c r="F126" s="250" t="s">
        <v>197</v>
      </c>
      <c r="G126" s="248"/>
      <c r="H126" s="251">
        <v>1</v>
      </c>
      <c r="I126" s="252"/>
      <c r="J126" s="252"/>
      <c r="K126" s="248"/>
      <c r="L126" s="248"/>
      <c r="M126" s="253"/>
      <c r="N126" s="254"/>
      <c r="O126" s="255"/>
      <c r="P126" s="255"/>
      <c r="Q126" s="255"/>
      <c r="R126" s="255"/>
      <c r="S126" s="255"/>
      <c r="T126" s="255"/>
      <c r="U126" s="255"/>
      <c r="V126" s="255"/>
      <c r="W126" s="255"/>
      <c r="X126" s="255"/>
      <c r="Y126" s="256"/>
      <c r="AT126" s="257" t="s">
        <v>195</v>
      </c>
      <c r="AU126" s="257" t="s">
        <v>88</v>
      </c>
      <c r="AV126" s="13" t="s">
        <v>129</v>
      </c>
      <c r="AW126" s="13" t="s">
        <v>5</v>
      </c>
      <c r="AX126" s="13" t="s">
        <v>86</v>
      </c>
      <c r="AY126" s="257" t="s">
        <v>183</v>
      </c>
    </row>
    <row r="127" s="11" customFormat="1" ht="22.8" customHeight="1">
      <c r="B127" s="201"/>
      <c r="C127" s="202"/>
      <c r="D127" s="203" t="s">
        <v>77</v>
      </c>
      <c r="E127" s="216" t="s">
        <v>532</v>
      </c>
      <c r="F127" s="216" t="s">
        <v>533</v>
      </c>
      <c r="G127" s="202"/>
      <c r="H127" s="202"/>
      <c r="I127" s="205"/>
      <c r="J127" s="205"/>
      <c r="K127" s="217">
        <f>BK127</f>
        <v>0</v>
      </c>
      <c r="L127" s="202"/>
      <c r="M127" s="207"/>
      <c r="N127" s="208"/>
      <c r="O127" s="209"/>
      <c r="P127" s="209"/>
      <c r="Q127" s="210">
        <f>SUM(Q128:Q130)</f>
        <v>0</v>
      </c>
      <c r="R127" s="210">
        <f>SUM(R128:R130)</f>
        <v>0</v>
      </c>
      <c r="S127" s="209"/>
      <c r="T127" s="211">
        <f>SUM(T128:T130)</f>
        <v>0</v>
      </c>
      <c r="U127" s="209"/>
      <c r="V127" s="211">
        <f>SUM(V128:V130)</f>
        <v>0</v>
      </c>
      <c r="W127" s="209"/>
      <c r="X127" s="211">
        <f>SUM(X128:X130)</f>
        <v>0</v>
      </c>
      <c r="Y127" s="212"/>
      <c r="AR127" s="213" t="s">
        <v>86</v>
      </c>
      <c r="AT127" s="214" t="s">
        <v>77</v>
      </c>
      <c r="AU127" s="214" t="s">
        <v>86</v>
      </c>
      <c r="AY127" s="213" t="s">
        <v>183</v>
      </c>
      <c r="BK127" s="215">
        <f>SUM(BK128:BK130)</f>
        <v>0</v>
      </c>
    </row>
    <row r="128" s="1" customFormat="1" ht="24" customHeight="1">
      <c r="B128" s="39"/>
      <c r="C128" s="218" t="s">
        <v>246</v>
      </c>
      <c r="D128" s="218" t="s">
        <v>185</v>
      </c>
      <c r="E128" s="219" t="s">
        <v>630</v>
      </c>
      <c r="F128" s="220" t="s">
        <v>631</v>
      </c>
      <c r="G128" s="221" t="s">
        <v>416</v>
      </c>
      <c r="H128" s="222">
        <v>0.0070000000000000001</v>
      </c>
      <c r="I128" s="223"/>
      <c r="J128" s="223"/>
      <c r="K128" s="224">
        <f>ROUND(P128*H128,2)</f>
        <v>0</v>
      </c>
      <c r="L128" s="220" t="s">
        <v>189</v>
      </c>
      <c r="M128" s="44"/>
      <c r="N128" s="225" t="s">
        <v>20</v>
      </c>
      <c r="O128" s="226" t="s">
        <v>47</v>
      </c>
      <c r="P128" s="227">
        <f>I128+J128</f>
        <v>0</v>
      </c>
      <c r="Q128" s="227">
        <f>ROUND(I128*H128,2)</f>
        <v>0</v>
      </c>
      <c r="R128" s="227">
        <f>ROUND(J128*H128,2)</f>
        <v>0</v>
      </c>
      <c r="S128" s="84"/>
      <c r="T128" s="228">
        <f>S128*H128</f>
        <v>0</v>
      </c>
      <c r="U128" s="228">
        <v>0</v>
      </c>
      <c r="V128" s="228">
        <f>U128*H128</f>
        <v>0</v>
      </c>
      <c r="W128" s="228">
        <v>0</v>
      </c>
      <c r="X128" s="228">
        <f>W128*H128</f>
        <v>0</v>
      </c>
      <c r="Y128" s="229" t="s">
        <v>20</v>
      </c>
      <c r="AR128" s="230" t="s">
        <v>129</v>
      </c>
      <c r="AT128" s="230" t="s">
        <v>185</v>
      </c>
      <c r="AU128" s="230" t="s">
        <v>88</v>
      </c>
      <c r="AY128" s="18" t="s">
        <v>183</v>
      </c>
      <c r="BE128" s="231">
        <f>IF(O128="základní",K128,0)</f>
        <v>0</v>
      </c>
      <c r="BF128" s="231">
        <f>IF(O128="snížená",K128,0)</f>
        <v>0</v>
      </c>
      <c r="BG128" s="231">
        <f>IF(O128="zákl. přenesená",K128,0)</f>
        <v>0</v>
      </c>
      <c r="BH128" s="231">
        <f>IF(O128="sníž. přenesená",K128,0)</f>
        <v>0</v>
      </c>
      <c r="BI128" s="231">
        <f>IF(O128="nulová",K128,0)</f>
        <v>0</v>
      </c>
      <c r="BJ128" s="18" t="s">
        <v>86</v>
      </c>
      <c r="BK128" s="231">
        <f>ROUND(P128*H128,2)</f>
        <v>0</v>
      </c>
      <c r="BL128" s="18" t="s">
        <v>129</v>
      </c>
      <c r="BM128" s="230" t="s">
        <v>1025</v>
      </c>
    </row>
    <row r="129" s="1" customFormat="1">
      <c r="B129" s="39"/>
      <c r="C129" s="40"/>
      <c r="D129" s="232" t="s">
        <v>191</v>
      </c>
      <c r="E129" s="40"/>
      <c r="F129" s="233" t="s">
        <v>633</v>
      </c>
      <c r="G129" s="40"/>
      <c r="H129" s="40"/>
      <c r="I129" s="138"/>
      <c r="J129" s="138"/>
      <c r="K129" s="40"/>
      <c r="L129" s="40"/>
      <c r="M129" s="44"/>
      <c r="N129" s="234"/>
      <c r="O129" s="84"/>
      <c r="P129" s="84"/>
      <c r="Q129" s="84"/>
      <c r="R129" s="84"/>
      <c r="S129" s="84"/>
      <c r="T129" s="84"/>
      <c r="U129" s="84"/>
      <c r="V129" s="84"/>
      <c r="W129" s="84"/>
      <c r="X129" s="84"/>
      <c r="Y129" s="85"/>
      <c r="AT129" s="18" t="s">
        <v>191</v>
      </c>
      <c r="AU129" s="18" t="s">
        <v>88</v>
      </c>
    </row>
    <row r="130" s="1" customFormat="1">
      <c r="B130" s="39"/>
      <c r="C130" s="40"/>
      <c r="D130" s="232" t="s">
        <v>193</v>
      </c>
      <c r="E130" s="40"/>
      <c r="F130" s="235" t="s">
        <v>634</v>
      </c>
      <c r="G130" s="40"/>
      <c r="H130" s="40"/>
      <c r="I130" s="138"/>
      <c r="J130" s="138"/>
      <c r="K130" s="40"/>
      <c r="L130" s="40"/>
      <c r="M130" s="44"/>
      <c r="N130" s="295"/>
      <c r="O130" s="296"/>
      <c r="P130" s="296"/>
      <c r="Q130" s="296"/>
      <c r="R130" s="296"/>
      <c r="S130" s="296"/>
      <c r="T130" s="296"/>
      <c r="U130" s="296"/>
      <c r="V130" s="296"/>
      <c r="W130" s="296"/>
      <c r="X130" s="296"/>
      <c r="Y130" s="297"/>
      <c r="AT130" s="18" t="s">
        <v>193</v>
      </c>
      <c r="AU130" s="18" t="s">
        <v>88</v>
      </c>
    </row>
    <row r="131" s="1" customFormat="1" ht="6.96" customHeight="1">
      <c r="B131" s="59"/>
      <c r="C131" s="60"/>
      <c r="D131" s="60"/>
      <c r="E131" s="60"/>
      <c r="F131" s="60"/>
      <c r="G131" s="60"/>
      <c r="H131" s="60"/>
      <c r="I131" s="165"/>
      <c r="J131" s="165"/>
      <c r="K131" s="60"/>
      <c r="L131" s="60"/>
      <c r="M131" s="44"/>
    </row>
  </sheetData>
  <sheetProtection sheet="1" autoFilter="0" formatColumns="0" formatRows="0" objects="1" scenarios="1" spinCount="100000" saltValue="los1xHeSj0yhnkEuebIOpdCWqoZ/SCp/opSecd0S9DkPKCPo2vjTZIKkQUTHBPiuTina6JE+y2ajghwYVdvLGw==" hashValue="kTtJW8GiFUSDQ5YCq56rsrhAf7a+SCjChK8NDDY/7J3KxN0tyKImLI+j8LUyuHXRtHq0UTDMmtvkcpnnoJVeiQ==" algorithmName="SHA-512" password="CC35"/>
  <autoFilter ref="C83:L130"/>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REGIO15-KROS3\kros3</dc:creator>
  <cp:lastModifiedBy>REGIO15-KROS3\kros3</cp:lastModifiedBy>
  <dcterms:created xsi:type="dcterms:W3CDTF">2019-11-04T13:45:20Z</dcterms:created>
  <dcterms:modified xsi:type="dcterms:W3CDTF">2019-11-04T13:45:42Z</dcterms:modified>
</cp:coreProperties>
</file>